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P" sheetId="3" r:id="rId1"/>
  </sheets>
  <calcPr calcId="152511"/>
</workbook>
</file>

<file path=xl/calcChain.xml><?xml version="1.0" encoding="utf-8"?>
<calcChain xmlns="http://schemas.openxmlformats.org/spreadsheetml/2006/main">
  <c r="W28" i="3" l="1"/>
  <c r="BT35" i="3" l="1"/>
  <c r="BT36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D27" i="3"/>
  <c r="B28" i="3"/>
  <c r="D28" i="3" s="1"/>
  <c r="A28" i="3"/>
  <c r="A29" i="3" s="1"/>
  <c r="A30" i="3" s="1"/>
  <c r="A31" i="3" s="1"/>
  <c r="A32" i="3" s="1"/>
  <c r="A33" i="3" s="1"/>
  <c r="A34" i="3" s="1"/>
  <c r="A35" i="3" s="1"/>
  <c r="A36" i="3" s="1"/>
  <c r="B29" i="3" l="1"/>
  <c r="D29" i="3" s="1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F29" i="3"/>
  <c r="V29" i="3" s="1"/>
  <c r="AL29" i="3" s="1"/>
  <c r="F30" i="3"/>
  <c r="V30" i="3" s="1"/>
  <c r="AL30" i="3" s="1"/>
  <c r="F31" i="3"/>
  <c r="V31" i="3" s="1"/>
  <c r="AL31" i="3" s="1"/>
  <c r="F32" i="3"/>
  <c r="V32" i="3" s="1"/>
  <c r="AL32" i="3" s="1"/>
  <c r="F33" i="3"/>
  <c r="V33" i="3" s="1"/>
  <c r="AL33" i="3" s="1"/>
  <c r="F34" i="3"/>
  <c r="V34" i="3" s="1"/>
  <c r="AL34" i="3" s="1"/>
  <c r="F35" i="3"/>
  <c r="V35" i="3" s="1"/>
  <c r="AL35" i="3" s="1"/>
  <c r="F36" i="3"/>
  <c r="V36" i="3" s="1"/>
  <c r="AL36" i="3" s="1"/>
  <c r="F28" i="3"/>
  <c r="V28" i="3" s="1"/>
  <c r="AL28" i="3" s="1"/>
  <c r="B30" i="3" l="1"/>
  <c r="D30" i="3" s="1"/>
  <c r="BD28" i="3"/>
  <c r="BH28" i="3" s="1"/>
  <c r="BL28" i="3" s="1"/>
  <c r="BP28" i="3" s="1"/>
  <c r="BB28" i="3"/>
  <c r="BF28" i="3" s="1"/>
  <c r="BJ28" i="3" s="1"/>
  <c r="BN28" i="3" s="1"/>
  <c r="BE36" i="3"/>
  <c r="BI36" i="3" s="1"/>
  <c r="BM36" i="3" s="1"/>
  <c r="BD36" i="3"/>
  <c r="BH36" i="3" s="1"/>
  <c r="BL36" i="3" s="1"/>
  <c r="BB36" i="3"/>
  <c r="BF36" i="3" s="1"/>
  <c r="BJ36" i="3" s="1"/>
  <c r="BD30" i="3"/>
  <c r="BH30" i="3" s="1"/>
  <c r="BL30" i="3" s="1"/>
  <c r="BB30" i="3"/>
  <c r="BF30" i="3" s="1"/>
  <c r="BJ30" i="3" s="1"/>
  <c r="BD33" i="3"/>
  <c r="BH33" i="3" s="1"/>
  <c r="BL33" i="3" s="1"/>
  <c r="BB33" i="3"/>
  <c r="BF33" i="3" s="1"/>
  <c r="BJ33" i="3" s="1"/>
  <c r="BD35" i="3"/>
  <c r="BH35" i="3" s="1"/>
  <c r="BL35" i="3" s="1"/>
  <c r="BB35" i="3"/>
  <c r="BF35" i="3" s="1"/>
  <c r="BJ35" i="3" s="1"/>
  <c r="BS35" i="3" s="1"/>
  <c r="BD34" i="3"/>
  <c r="BH34" i="3" s="1"/>
  <c r="BL34" i="3" s="1"/>
  <c r="BB34" i="3"/>
  <c r="BF34" i="3" s="1"/>
  <c r="BJ34" i="3" s="1"/>
  <c r="BD31" i="3"/>
  <c r="BH31" i="3" s="1"/>
  <c r="BL31" i="3" s="1"/>
  <c r="BB31" i="3"/>
  <c r="BF31" i="3" s="1"/>
  <c r="BJ31" i="3" s="1"/>
  <c r="BE28" i="3"/>
  <c r="BI28" i="3" s="1"/>
  <c r="BM28" i="3" s="1"/>
  <c r="BQ28" i="3" s="1"/>
  <c r="BC28" i="3"/>
  <c r="BG28" i="3" s="1"/>
  <c r="BK28" i="3" s="1"/>
  <c r="BO28" i="3" s="1"/>
  <c r="BC36" i="3"/>
  <c r="BG36" i="3" s="1"/>
  <c r="BK36" i="3" s="1"/>
  <c r="BE35" i="3"/>
  <c r="BI35" i="3" s="1"/>
  <c r="BM35" i="3" s="1"/>
  <c r="BC35" i="3"/>
  <c r="BG35" i="3" s="1"/>
  <c r="BK35" i="3" s="1"/>
  <c r="BE34" i="3"/>
  <c r="BI34" i="3" s="1"/>
  <c r="BM34" i="3" s="1"/>
  <c r="BC34" i="3"/>
  <c r="BG34" i="3" s="1"/>
  <c r="BK34" i="3" s="1"/>
  <c r="BE33" i="3"/>
  <c r="BI33" i="3" s="1"/>
  <c r="BM33" i="3" s="1"/>
  <c r="BC33" i="3"/>
  <c r="BG33" i="3" s="1"/>
  <c r="BK33" i="3" s="1"/>
  <c r="BE31" i="3"/>
  <c r="BI31" i="3" s="1"/>
  <c r="BM31" i="3" s="1"/>
  <c r="BC31" i="3"/>
  <c r="BG31" i="3" s="1"/>
  <c r="BK31" i="3" s="1"/>
  <c r="BE30" i="3"/>
  <c r="BI30" i="3" s="1"/>
  <c r="BM30" i="3" s="1"/>
  <c r="BC30" i="3"/>
  <c r="BG30" i="3" s="1"/>
  <c r="BK30" i="3" s="1"/>
  <c r="BE29" i="3"/>
  <c r="BI29" i="3" s="1"/>
  <c r="BM29" i="3" s="1"/>
  <c r="BD29" i="3"/>
  <c r="BH29" i="3" s="1"/>
  <c r="BL29" i="3" s="1"/>
  <c r="BC29" i="3"/>
  <c r="BG29" i="3" s="1"/>
  <c r="BK29" i="3" s="1"/>
  <c r="BB29" i="3"/>
  <c r="BF29" i="3" s="1"/>
  <c r="BJ29" i="3" s="1"/>
  <c r="BE32" i="3"/>
  <c r="BI32" i="3" s="1"/>
  <c r="BM32" i="3" s="1"/>
  <c r="BC32" i="3"/>
  <c r="BG32" i="3" s="1"/>
  <c r="BK32" i="3" s="1"/>
  <c r="BD32" i="3"/>
  <c r="BH32" i="3" s="1"/>
  <c r="BL32" i="3" s="1"/>
  <c r="BB32" i="3"/>
  <c r="BF32" i="3" s="1"/>
  <c r="BJ32" i="3" s="1"/>
  <c r="B31" i="3" l="1"/>
  <c r="D31" i="3" s="1"/>
  <c r="BS34" i="3"/>
  <c r="BS33" i="3" s="1"/>
  <c r="BS32" i="3" s="1"/>
  <c r="BS31" i="3" s="1"/>
  <c r="BS30" i="3" s="1"/>
  <c r="BS29" i="3" s="1"/>
  <c r="BS28" i="3" s="1"/>
  <c r="BT34" i="3"/>
  <c r="BN29" i="3"/>
  <c r="BP29" i="3"/>
  <c r="BQ29" i="3"/>
  <c r="BO29" i="3"/>
  <c r="BP30" i="3" s="1"/>
  <c r="B32" i="3" l="1"/>
  <c r="D32" i="3" s="1"/>
  <c r="BO30" i="3"/>
  <c r="BT28" i="3"/>
  <c r="BT33" i="3"/>
  <c r="BN30" i="3"/>
  <c r="BO31" i="3" s="1"/>
  <c r="BP32" i="3" s="1"/>
  <c r="BT32" i="3"/>
  <c r="BQ30" i="3"/>
  <c r="BQ31" i="3" l="1"/>
  <c r="B33" i="3"/>
  <c r="D33" i="3" s="1"/>
  <c r="BP31" i="3"/>
  <c r="BQ32" i="3"/>
  <c r="BN31" i="3"/>
  <c r="BN32" i="3" s="1"/>
  <c r="BN33" i="3" s="1"/>
  <c r="BO34" i="3" s="1"/>
  <c r="BT31" i="3"/>
  <c r="BO32" i="3"/>
  <c r="BP33" i="3" s="1"/>
  <c r="B34" i="3" l="1"/>
  <c r="D34" i="3" s="1"/>
  <c r="BO33" i="3"/>
  <c r="BN34" i="3"/>
  <c r="BQ33" i="3"/>
  <c r="BT30" i="3"/>
  <c r="B35" i="3" l="1"/>
  <c r="D35" i="3" s="1"/>
  <c r="BP34" i="3"/>
  <c r="BQ34" i="3"/>
  <c r="BT29" i="3"/>
  <c r="BO35" i="3"/>
  <c r="BQ36" i="3" s="1"/>
  <c r="BN35" i="3"/>
  <c r="BN36" i="3" s="1"/>
  <c r="B36" i="3" l="1"/>
  <c r="D36" i="3" s="1"/>
  <c r="BP35" i="3"/>
  <c r="BO36" i="3" s="1"/>
  <c r="BQ35" i="3"/>
  <c r="BP36" i="3"/>
</calcChain>
</file>

<file path=xl/sharedStrings.xml><?xml version="1.0" encoding="utf-8"?>
<sst xmlns="http://schemas.openxmlformats.org/spreadsheetml/2006/main" count="262" uniqueCount="51">
  <si>
    <t>Takashi Yamanoue, Fukuyama University</t>
    <phoneticPr fontId="1"/>
  </si>
  <si>
    <t>26Jan.2016</t>
    <phoneticPr fontId="1"/>
  </si>
  <si>
    <t>00</t>
    <phoneticPr fontId="1"/>
  </si>
  <si>
    <t>01</t>
    <phoneticPr fontId="1"/>
  </si>
  <si>
    <t>11</t>
    <phoneticPr fontId="1"/>
  </si>
  <si>
    <t>10</t>
    <phoneticPr fontId="1"/>
  </si>
  <si>
    <t>11</t>
    <phoneticPr fontId="1"/>
  </si>
  <si>
    <t>10</t>
    <phoneticPr fontId="1"/>
  </si>
  <si>
    <t>stage</t>
    <phoneticPr fontId="1"/>
  </si>
  <si>
    <t>00</t>
    <phoneticPr fontId="1"/>
  </si>
  <si>
    <t>01</t>
    <phoneticPr fontId="1"/>
  </si>
  <si>
    <t>10</t>
    <phoneticPr fontId="1"/>
  </si>
  <si>
    <t>11</t>
    <phoneticPr fontId="1"/>
  </si>
  <si>
    <t>-</t>
    <phoneticPr fontId="1"/>
  </si>
  <si>
    <t>11</t>
    <phoneticPr fontId="1"/>
  </si>
  <si>
    <t>01</t>
    <phoneticPr fontId="1"/>
  </si>
  <si>
    <t>selected previous state</t>
    <phoneticPr fontId="1"/>
  </si>
  <si>
    <t>11</t>
    <phoneticPr fontId="1"/>
  </si>
  <si>
    <t>10</t>
    <phoneticPr fontId="1"/>
  </si>
  <si>
    <t>minimal distance from the previous state</t>
    <phoneticPr fontId="1"/>
  </si>
  <si>
    <t>01</t>
    <phoneticPr fontId="1"/>
  </si>
  <si>
    <t>00</t>
    <phoneticPr fontId="1"/>
  </si>
  <si>
    <t>00</t>
    <phoneticPr fontId="1"/>
  </si>
  <si>
    <t>State at the transmitter side</t>
    <phoneticPr fontId="1"/>
  </si>
  <si>
    <t>Input at the transmitter*</t>
    <phoneticPr fontId="1"/>
  </si>
  <si>
    <t>Transmitted code</t>
    <phoneticPr fontId="1"/>
  </si>
  <si>
    <t>Received code*</t>
    <phoneticPr fontId="1"/>
  </si>
  <si>
    <t>Minimal distance for each state</t>
    <phoneticPr fontId="1"/>
  </si>
  <si>
    <t>Hamming distance between the received code and the output from each state.</t>
    <phoneticPr fontId="1"/>
  </si>
  <si>
    <t>00</t>
    <phoneticPr fontId="1"/>
  </si>
  <si>
    <t>Estimated previous state.</t>
    <phoneticPr fontId="1"/>
  </si>
  <si>
    <t>Trellis Diagram</t>
    <phoneticPr fontId="1"/>
  </si>
  <si>
    <t>Viterbi Algorithm in Excel without using VBA macro</t>
    <phoneticPr fontId="1"/>
  </si>
  <si>
    <t>Automaton*</t>
    <phoneticPr fontId="1"/>
  </si>
  <si>
    <t>state*</t>
    <phoneticPr fontId="1"/>
  </si>
  <si>
    <t>next state when input is *</t>
    <phoneticPr fontId="1"/>
  </si>
  <si>
    <t xml:space="preserve"> output when input is *</t>
    <phoneticPr fontId="1"/>
  </si>
  <si>
    <t>Previous states, corresponding to the input and current state.</t>
    <phoneticPr fontId="1"/>
  </si>
  <si>
    <t>Outputs, corresponding to the previous states and the input</t>
    <phoneticPr fontId="1"/>
  </si>
  <si>
    <t>Result: The most probable input.</t>
    <phoneticPr fontId="1"/>
  </si>
  <si>
    <t>Place of the presumed output, in the previous stages.</t>
    <phoneticPr fontId="1"/>
  </si>
  <si>
    <t>The received codes may have errors.</t>
    <phoneticPr fontId="1"/>
  </si>
  <si>
    <t>using the Viterbi algorithm.</t>
    <phoneticPr fontId="1"/>
  </si>
  <si>
    <t>In a communication system, which consists of a transmitter and a receiver,</t>
    <phoneticPr fontId="1"/>
  </si>
  <si>
    <t>the transmitter sends coded signals to the receiver.</t>
    <phoneticPr fontId="1"/>
  </si>
  <si>
    <t>from the series of received codes and the automaton,</t>
    <phoneticPr fontId="1"/>
  </si>
  <si>
    <r>
      <t>Coded signals are transformed from the input at the area of</t>
    </r>
    <r>
      <rPr>
        <sz val="11"/>
        <color rgb="FFFF0000"/>
        <rFont val="ＭＳ Ｐゴシック"/>
        <family val="3"/>
        <charset val="128"/>
        <scheme val="minor"/>
      </rPr>
      <t xml:space="preserve"> C28:C36</t>
    </r>
    <r>
      <rPr>
        <sz val="11"/>
        <color theme="1"/>
        <rFont val="ＭＳ Ｐゴシック"/>
        <family val="2"/>
        <scheme val="minor"/>
      </rPr>
      <t xml:space="preserve">, </t>
    </r>
    <phoneticPr fontId="1"/>
  </si>
  <si>
    <r>
      <t xml:space="preserve">to a series of codes at the area of </t>
    </r>
    <r>
      <rPr>
        <sz val="11"/>
        <color rgb="FFFF0000"/>
        <rFont val="ＭＳ Ｐゴシック"/>
        <family val="3"/>
        <charset val="128"/>
        <scheme val="minor"/>
      </rPr>
      <t>D:28:D36.</t>
    </r>
    <r>
      <rPr>
        <sz val="11"/>
        <color theme="1"/>
        <rFont val="ＭＳ Ｐゴシック"/>
        <family val="2"/>
        <scheme val="minor"/>
      </rPr>
      <t xml:space="preserve"> </t>
    </r>
    <phoneticPr fontId="1"/>
  </si>
  <si>
    <r>
      <t xml:space="preserve">This transformation is performed by the automaton at the area of </t>
    </r>
    <r>
      <rPr>
        <sz val="11"/>
        <color rgb="FFFF0000"/>
        <rFont val="ＭＳ Ｐゴシック"/>
        <family val="3"/>
        <charset val="128"/>
        <scheme val="minor"/>
      </rPr>
      <t>B16:F21</t>
    </r>
    <r>
      <rPr>
        <sz val="11"/>
        <color theme="1"/>
        <rFont val="ＭＳ Ｐゴシック"/>
        <family val="2"/>
        <scheme val="minor"/>
      </rPr>
      <t>.</t>
    </r>
    <phoneticPr fontId="1"/>
  </si>
  <si>
    <r>
      <t xml:space="preserve">The receiver receives the signal as the series of codes at the area of </t>
    </r>
    <r>
      <rPr>
        <sz val="11"/>
        <color rgb="FFFF0000"/>
        <rFont val="ＭＳ Ｐゴシック"/>
        <family val="3"/>
        <charset val="128"/>
        <scheme val="minor"/>
      </rPr>
      <t>E28:E36</t>
    </r>
    <r>
      <rPr>
        <sz val="11"/>
        <color theme="1"/>
        <rFont val="ＭＳ Ｐゴシック"/>
        <family val="2"/>
        <scheme val="minor"/>
      </rPr>
      <t>.</t>
    </r>
    <phoneticPr fontId="1"/>
  </si>
  <si>
    <r>
      <t xml:space="preserve">The following table find out the most probable input as the area at </t>
    </r>
    <r>
      <rPr>
        <sz val="11"/>
        <color rgb="FFFF0000"/>
        <rFont val="ＭＳ Ｐゴシック"/>
        <family val="3"/>
        <charset val="128"/>
        <scheme val="minor"/>
      </rPr>
      <t>BT28:BT36</t>
    </r>
    <r>
      <rPr>
        <sz val="11"/>
        <color theme="1"/>
        <rFont val="ＭＳ Ｐゴシック"/>
        <family val="2"/>
        <scheme val="minor"/>
      </rPr>
      <t>,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</si>
</sst>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0" fillId="3" borderId="0" xfId="0" applyFill="1"/>
    <xf numFmtId="0" fontId="0" fillId="2" borderId="0" xfId="0" quotePrefix="1" applyFill="1"/>
    <xf numFmtId="0" fontId="0" fillId="0" borderId="0" xfId="0" quotePrefix="1" applyAlignment="1"/>
    <xf numFmtId="0" fontId="0" fillId="2" borderId="0" xfId="0" applyFill="1" applyAlignment="1"/>
    <xf numFmtId="0" fontId="0" fillId="0" borderId="0" xfId="0" applyFill="1"/>
    <xf numFmtId="0" fontId="0" fillId="4" borderId="0" xfId="0" applyFill="1" applyAlignment="1">
      <alignment wrapText="1"/>
    </xf>
    <xf numFmtId="0" fontId="0" fillId="0" borderId="0" xfId="0" applyAlignment="1"/>
    <xf numFmtId="0" fontId="0" fillId="5" borderId="0" xfId="0" applyFill="1" applyAlignment="1">
      <alignment wrapText="1"/>
    </xf>
    <xf numFmtId="0" fontId="0" fillId="2" borderId="0" xfId="0" applyFill="1" applyAlignment="1"/>
    <xf numFmtId="0" fontId="0" fillId="3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9" borderId="0" xfId="0" applyFill="1"/>
    <xf numFmtId="0" fontId="0" fillId="7" borderId="0" xfId="0" quotePrefix="1" applyFill="1"/>
    <xf numFmtId="0" fontId="0" fillId="3" borderId="0" xfId="0" quotePrefix="1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41</xdr:row>
      <xdr:rowOff>38100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4029075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266700</xdr:colOff>
      <xdr:row>38</xdr:row>
      <xdr:rowOff>76200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7448550" y="596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152598</xdr:colOff>
      <xdr:row>42</xdr:row>
      <xdr:rowOff>126813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7334448" y="6527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tabSelected="1" workbookViewId="0">
      <pane xSplit="9255" topLeftCell="AL1"/>
      <selection activeCell="B11" sqref="B11"/>
      <selection pane="topRight" activeCell="AQ8" sqref="AQ8"/>
    </sheetView>
  </sheetViews>
  <sheetFormatPr defaultRowHeight="13.5" x14ac:dyDescent="0.15"/>
  <cols>
    <col min="1" max="1" width="8.75" customWidth="1"/>
    <col min="2" max="2" width="6.25" customWidth="1"/>
    <col min="3" max="4" width="6.5" customWidth="1"/>
    <col min="5" max="5" width="9.5" customWidth="1"/>
    <col min="6" max="6" width="6" customWidth="1"/>
    <col min="7" max="8" width="4.25" customWidth="1"/>
    <col min="9" max="10" width="4.5" customWidth="1"/>
    <col min="11" max="12" width="4.25" customWidth="1"/>
    <col min="13" max="19" width="4" customWidth="1"/>
    <col min="20" max="21" width="6.25" customWidth="1"/>
    <col min="22" max="22" width="5.5" customWidth="1"/>
    <col min="23" max="23" width="3.75" customWidth="1"/>
    <col min="24" max="24" width="5.25" customWidth="1"/>
    <col min="25" max="25" width="3.75" customWidth="1"/>
    <col min="26" max="26" width="4.75" customWidth="1"/>
    <col min="27" max="27" width="3.5" customWidth="1"/>
    <col min="28" max="28" width="4.5" customWidth="1"/>
    <col min="29" max="30" width="4.75" customWidth="1"/>
    <col min="31" max="31" width="3.5" customWidth="1"/>
    <col min="32" max="32" width="5.25" customWidth="1"/>
    <col min="33" max="34" width="4.5" customWidth="1"/>
    <col min="35" max="35" width="4.75" customWidth="1"/>
    <col min="36" max="36" width="4.5" customWidth="1"/>
    <col min="37" max="37" width="4" customWidth="1"/>
    <col min="38" max="38" width="4.25" customWidth="1"/>
    <col min="39" max="39" width="3.25" customWidth="1"/>
    <col min="40" max="40" width="4.5" customWidth="1"/>
    <col min="41" max="41" width="5" customWidth="1"/>
    <col min="42" max="42" width="4.75" customWidth="1"/>
    <col min="43" max="43" width="4.25" customWidth="1"/>
    <col min="44" max="44" width="3.5" customWidth="1"/>
    <col min="45" max="45" width="3.75" customWidth="1"/>
    <col min="46" max="46" width="3.5" customWidth="1"/>
    <col min="47" max="47" width="3.75" customWidth="1"/>
    <col min="48" max="49" width="4" customWidth="1"/>
    <col min="50" max="50" width="3.75" customWidth="1"/>
    <col min="51" max="51" width="4.5" customWidth="1"/>
    <col min="52" max="52" width="4.25" customWidth="1"/>
    <col min="53" max="53" width="3.75" customWidth="1"/>
    <col min="54" max="55" width="4" customWidth="1"/>
    <col min="56" max="56" width="3.25" customWidth="1"/>
    <col min="57" max="57" width="3" customWidth="1"/>
    <col min="58" max="58" width="2.75" customWidth="1"/>
    <col min="59" max="59" width="3.25" customWidth="1"/>
    <col min="60" max="60" width="3" customWidth="1"/>
    <col min="61" max="61" width="4" customWidth="1"/>
    <col min="62" max="62" width="3.5" customWidth="1"/>
    <col min="63" max="63" width="4" customWidth="1"/>
    <col min="64" max="64" width="4.5" customWidth="1"/>
    <col min="65" max="65" width="3.75" customWidth="1"/>
    <col min="66" max="67" width="3.5" customWidth="1"/>
    <col min="68" max="68" width="4.25" customWidth="1"/>
    <col min="69" max="69" width="3" customWidth="1"/>
    <col min="70" max="70" width="5.25" customWidth="1"/>
  </cols>
  <sheetData>
    <row r="1" spans="1:25" x14ac:dyDescent="0.15">
      <c r="A1" t="s">
        <v>32</v>
      </c>
      <c r="I1" t="s">
        <v>0</v>
      </c>
      <c r="Y1" t="s">
        <v>1</v>
      </c>
    </row>
    <row r="3" spans="1:25" x14ac:dyDescent="0.15">
      <c r="B3" t="s">
        <v>43</v>
      </c>
    </row>
    <row r="4" spans="1:25" x14ac:dyDescent="0.15">
      <c r="B4" t="s">
        <v>44</v>
      </c>
    </row>
    <row r="5" spans="1:25" x14ac:dyDescent="0.15">
      <c r="B5" t="s">
        <v>46</v>
      </c>
    </row>
    <row r="6" spans="1:25" x14ac:dyDescent="0.15">
      <c r="B6" t="s">
        <v>47</v>
      </c>
    </row>
    <row r="7" spans="1:25" x14ac:dyDescent="0.15">
      <c r="B7" t="s">
        <v>48</v>
      </c>
    </row>
    <row r="8" spans="1:25" x14ac:dyDescent="0.15">
      <c r="B8" t="s">
        <v>49</v>
      </c>
    </row>
    <row r="9" spans="1:25" x14ac:dyDescent="0.15">
      <c r="B9" t="s">
        <v>41</v>
      </c>
    </row>
    <row r="10" spans="1:25" x14ac:dyDescent="0.15">
      <c r="B10" t="s">
        <v>50</v>
      </c>
    </row>
    <row r="11" spans="1:25" x14ac:dyDescent="0.15">
      <c r="B11" t="s">
        <v>45</v>
      </c>
    </row>
    <row r="12" spans="1:25" x14ac:dyDescent="0.15">
      <c r="B12" t="s">
        <v>42</v>
      </c>
    </row>
    <row r="15" spans="1:25" x14ac:dyDescent="0.15">
      <c r="B15" t="s">
        <v>33</v>
      </c>
    </row>
    <row r="16" spans="1:25" ht="31.5" customHeight="1" x14ac:dyDescent="0.15">
      <c r="C16" s="15" t="s">
        <v>35</v>
      </c>
      <c r="D16" s="14"/>
      <c r="E16" s="7" t="s">
        <v>36</v>
      </c>
      <c r="F16" s="14"/>
    </row>
    <row r="17" spans="1:72" x14ac:dyDescent="0.15">
      <c r="B17" t="s">
        <v>34</v>
      </c>
      <c r="C17">
        <v>0</v>
      </c>
      <c r="D17">
        <v>1</v>
      </c>
      <c r="E17">
        <v>0</v>
      </c>
      <c r="F17">
        <v>1</v>
      </c>
    </row>
    <row r="18" spans="1:72" x14ac:dyDescent="0.15">
      <c r="B18" s="1" t="s">
        <v>2</v>
      </c>
      <c r="C18" s="1" t="s">
        <v>2</v>
      </c>
      <c r="D18" s="1" t="s">
        <v>3</v>
      </c>
      <c r="E18" s="1" t="s">
        <v>2</v>
      </c>
      <c r="F18" s="1" t="s">
        <v>4</v>
      </c>
    </row>
    <row r="19" spans="1:72" x14ac:dyDescent="0.15">
      <c r="B19" s="1" t="s">
        <v>3</v>
      </c>
      <c r="C19" s="1" t="s">
        <v>5</v>
      </c>
      <c r="D19" s="1" t="s">
        <v>6</v>
      </c>
      <c r="E19" s="1" t="s">
        <v>3</v>
      </c>
      <c r="F19" s="1" t="s">
        <v>7</v>
      </c>
    </row>
    <row r="20" spans="1:72" x14ac:dyDescent="0.15">
      <c r="B20" s="1" t="s">
        <v>5</v>
      </c>
      <c r="C20" s="1" t="s">
        <v>2</v>
      </c>
      <c r="D20" s="1" t="s">
        <v>3</v>
      </c>
      <c r="E20" s="1" t="s">
        <v>4</v>
      </c>
      <c r="F20" s="1" t="s">
        <v>2</v>
      </c>
    </row>
    <row r="21" spans="1:72" x14ac:dyDescent="0.15">
      <c r="B21" s="1" t="s">
        <v>4</v>
      </c>
      <c r="C21" s="1" t="s">
        <v>5</v>
      </c>
      <c r="D21" s="1" t="s">
        <v>4</v>
      </c>
      <c r="E21" s="1" t="s">
        <v>5</v>
      </c>
      <c r="F21" s="1" t="s">
        <v>3</v>
      </c>
    </row>
    <row r="22" spans="1:72" ht="30" customHeight="1" x14ac:dyDescent="0.15">
      <c r="B22" s="1"/>
      <c r="C22" s="1"/>
      <c r="D22" s="1"/>
      <c r="E22" s="1"/>
      <c r="F22" s="1"/>
    </row>
    <row r="23" spans="1:72" ht="33" customHeight="1" x14ac:dyDescent="0.15">
      <c r="B23" s="11" t="s">
        <v>23</v>
      </c>
      <c r="C23" s="11" t="s">
        <v>24</v>
      </c>
      <c r="D23" s="11" t="s">
        <v>25</v>
      </c>
      <c r="E23" s="12" t="s">
        <v>26</v>
      </c>
      <c r="F23" s="10" t="s">
        <v>31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3" t="s">
        <v>27</v>
      </c>
      <c r="BC23" s="8"/>
      <c r="BD23" s="8"/>
      <c r="BE23" s="8"/>
      <c r="BF23" s="7" t="s">
        <v>40</v>
      </c>
      <c r="BG23" s="8"/>
      <c r="BH23" s="8"/>
      <c r="BI23" s="8"/>
      <c r="BJ23" s="16" t="s">
        <v>16</v>
      </c>
      <c r="BK23" s="8"/>
      <c r="BL23" s="8"/>
      <c r="BM23" s="8"/>
      <c r="BN23" s="15" t="s">
        <v>19</v>
      </c>
      <c r="BO23" s="8"/>
      <c r="BP23" s="8"/>
      <c r="BQ23" s="8"/>
      <c r="BS23" s="7" t="s">
        <v>30</v>
      </c>
      <c r="BT23" s="9" t="s">
        <v>39</v>
      </c>
    </row>
    <row r="24" spans="1:72" ht="40.5" customHeight="1" x14ac:dyDescent="0.15">
      <c r="B24" s="8"/>
      <c r="C24" s="8"/>
      <c r="D24" s="8"/>
      <c r="E24" s="8"/>
      <c r="F24" s="5" t="s">
        <v>37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 t="s">
        <v>38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9" t="s">
        <v>28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S24" s="8"/>
      <c r="BT24" s="8"/>
    </row>
    <row r="25" spans="1:72" ht="36" customHeight="1" x14ac:dyDescent="0.15">
      <c r="A25" s="2" t="s">
        <v>8</v>
      </c>
      <c r="F25" s="4" t="s">
        <v>9</v>
      </c>
      <c r="G25" s="4" t="s">
        <v>9</v>
      </c>
      <c r="H25" s="4" t="s">
        <v>9</v>
      </c>
      <c r="I25" s="4" t="s">
        <v>9</v>
      </c>
      <c r="J25" s="4" t="s">
        <v>10</v>
      </c>
      <c r="K25" s="4" t="s">
        <v>10</v>
      </c>
      <c r="L25" s="4" t="s">
        <v>10</v>
      </c>
      <c r="M25" s="4" t="s">
        <v>10</v>
      </c>
      <c r="N25" s="4" t="s">
        <v>11</v>
      </c>
      <c r="O25" s="4" t="s">
        <v>11</v>
      </c>
      <c r="P25" s="4" t="s">
        <v>11</v>
      </c>
      <c r="Q25" s="4" t="s">
        <v>11</v>
      </c>
      <c r="R25" s="4" t="s">
        <v>12</v>
      </c>
      <c r="S25" s="4" t="s">
        <v>12</v>
      </c>
      <c r="T25" s="4" t="s">
        <v>12</v>
      </c>
      <c r="U25" s="4" t="s">
        <v>12</v>
      </c>
      <c r="V25" s="4" t="s">
        <v>9</v>
      </c>
      <c r="W25" s="4" t="s">
        <v>9</v>
      </c>
      <c r="X25" s="4" t="s">
        <v>9</v>
      </c>
      <c r="Y25" s="4" t="s">
        <v>9</v>
      </c>
      <c r="Z25" s="4" t="s">
        <v>10</v>
      </c>
      <c r="AA25" s="4" t="s">
        <v>10</v>
      </c>
      <c r="AB25" s="4" t="s">
        <v>10</v>
      </c>
      <c r="AC25" s="4" t="s">
        <v>10</v>
      </c>
      <c r="AD25" s="4" t="s">
        <v>11</v>
      </c>
      <c r="AE25" s="4" t="s">
        <v>11</v>
      </c>
      <c r="AF25" s="4" t="s">
        <v>11</v>
      </c>
      <c r="AG25" s="4" t="s">
        <v>11</v>
      </c>
      <c r="AH25" s="4" t="s">
        <v>12</v>
      </c>
      <c r="AI25" s="4" t="s">
        <v>12</v>
      </c>
      <c r="AJ25" s="4" t="s">
        <v>12</v>
      </c>
      <c r="AK25" s="4" t="s">
        <v>12</v>
      </c>
      <c r="AL25" s="4" t="s">
        <v>9</v>
      </c>
      <c r="AM25" s="4" t="s">
        <v>9</v>
      </c>
      <c r="AN25" s="4" t="s">
        <v>9</v>
      </c>
      <c r="AO25" s="4" t="s">
        <v>9</v>
      </c>
      <c r="AP25" s="4" t="s">
        <v>10</v>
      </c>
      <c r="AQ25" s="4" t="s">
        <v>10</v>
      </c>
      <c r="AR25" s="4" t="s">
        <v>10</v>
      </c>
      <c r="AS25" s="4" t="s">
        <v>10</v>
      </c>
      <c r="AT25" s="4" t="s">
        <v>11</v>
      </c>
      <c r="AU25" s="4" t="s">
        <v>11</v>
      </c>
      <c r="AV25" s="4" t="s">
        <v>11</v>
      </c>
      <c r="AW25" s="4" t="s">
        <v>11</v>
      </c>
      <c r="AX25" s="4" t="s">
        <v>12</v>
      </c>
      <c r="AY25" s="4" t="s">
        <v>12</v>
      </c>
      <c r="AZ25" s="4" t="s">
        <v>12</v>
      </c>
      <c r="BA25" s="4" t="s">
        <v>12</v>
      </c>
      <c r="BB25" s="4" t="s">
        <v>9</v>
      </c>
      <c r="BC25" s="4" t="s">
        <v>10</v>
      </c>
      <c r="BD25" s="4" t="s">
        <v>11</v>
      </c>
      <c r="BE25" s="4" t="s">
        <v>12</v>
      </c>
      <c r="BF25" s="4" t="s">
        <v>9</v>
      </c>
      <c r="BG25" s="4" t="s">
        <v>10</v>
      </c>
      <c r="BH25" s="4" t="s">
        <v>11</v>
      </c>
      <c r="BI25" s="4" t="s">
        <v>17</v>
      </c>
      <c r="BJ25" s="4" t="s">
        <v>9</v>
      </c>
      <c r="BK25" s="4" t="s">
        <v>10</v>
      </c>
      <c r="BL25" s="4" t="s">
        <v>11</v>
      </c>
      <c r="BM25" s="4" t="s">
        <v>17</v>
      </c>
      <c r="BN25" s="4" t="s">
        <v>9</v>
      </c>
      <c r="BO25" s="4" t="s">
        <v>20</v>
      </c>
      <c r="BP25" s="4" t="s">
        <v>11</v>
      </c>
      <c r="BQ25" s="4" t="s">
        <v>12</v>
      </c>
    </row>
    <row r="26" spans="1:72" x14ac:dyDescent="0.15">
      <c r="A26" s="2"/>
      <c r="B26" s="2"/>
      <c r="C26" s="2"/>
      <c r="D26" s="2"/>
      <c r="E26" s="2"/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1</v>
      </c>
      <c r="Y26" s="3">
        <v>1</v>
      </c>
      <c r="Z26" s="3">
        <v>0</v>
      </c>
      <c r="AA26" s="3">
        <v>0</v>
      </c>
      <c r="AB26" s="3">
        <v>1</v>
      </c>
      <c r="AC26" s="3">
        <v>1</v>
      </c>
      <c r="AD26" s="3">
        <v>0</v>
      </c>
      <c r="AE26" s="3">
        <v>0</v>
      </c>
      <c r="AF26" s="3">
        <v>1</v>
      </c>
      <c r="AG26" s="3">
        <v>1</v>
      </c>
      <c r="AH26" s="3">
        <v>0</v>
      </c>
      <c r="AI26" s="3">
        <v>0</v>
      </c>
      <c r="AJ26" s="3">
        <v>1</v>
      </c>
      <c r="AK26" s="3">
        <v>1</v>
      </c>
      <c r="AL26" s="3">
        <v>0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1</v>
      </c>
      <c r="AS26" s="3">
        <v>1</v>
      </c>
      <c r="AT26" s="3">
        <v>0</v>
      </c>
      <c r="AU26" s="3">
        <v>0</v>
      </c>
      <c r="AV26" s="3">
        <v>1</v>
      </c>
      <c r="AW26" s="3">
        <v>1</v>
      </c>
      <c r="AX26" s="3">
        <v>0</v>
      </c>
      <c r="AY26" s="3">
        <v>0</v>
      </c>
      <c r="AZ26" s="3">
        <v>1</v>
      </c>
      <c r="BA26" s="3">
        <v>1</v>
      </c>
    </row>
    <row r="27" spans="1:72" x14ac:dyDescent="0.15">
      <c r="A27" s="6">
        <v>0</v>
      </c>
      <c r="B27" s="1" t="s">
        <v>22</v>
      </c>
      <c r="C27" s="6">
        <v>0</v>
      </c>
      <c r="D27" s="6" t="str">
        <f>VLOOKUP(B27,$B$18:$F$21,IF(C27=0,4,5))</f>
        <v>00</v>
      </c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72" x14ac:dyDescent="0.15">
      <c r="A28">
        <f>A27+1</f>
        <v>1</v>
      </c>
      <c r="B28" t="str">
        <f>VLOOKUP(B27,$B$18:$D$21,IF(C27=0,2,3))</f>
        <v>00</v>
      </c>
      <c r="C28" s="19">
        <v>0</v>
      </c>
      <c r="D28" s="6" t="str">
        <f>VLOOKUP(B28,$B$18:$F$21,IF(C28=0,4,5))</f>
        <v>00</v>
      </c>
      <c r="E28" s="18" t="s">
        <v>9</v>
      </c>
      <c r="F28" t="str">
        <f t="shared" ref="F28:F36" si="0">VLOOKUP(F$25,$B$18:$F$21,IF(F$26=0,2,3))</f>
        <v>00</v>
      </c>
      <c r="G28" s="1" t="s">
        <v>11</v>
      </c>
      <c r="H28" t="s">
        <v>13</v>
      </c>
      <c r="I28" t="s">
        <v>13</v>
      </c>
      <c r="J28" s="1" t="s">
        <v>13</v>
      </c>
      <c r="K28" s="1" t="s">
        <v>13</v>
      </c>
      <c r="L28" s="1" t="s">
        <v>9</v>
      </c>
      <c r="M28" s="1" t="s">
        <v>11</v>
      </c>
      <c r="N28" s="1" t="s">
        <v>10</v>
      </c>
      <c r="O28" s="1" t="s">
        <v>14</v>
      </c>
      <c r="P28" s="1" t="s">
        <v>13</v>
      </c>
      <c r="Q28" t="s">
        <v>13</v>
      </c>
      <c r="R28" t="s">
        <v>13</v>
      </c>
      <c r="S28" t="s">
        <v>13</v>
      </c>
      <c r="T28" s="1" t="s">
        <v>15</v>
      </c>
      <c r="U28" s="1" t="s">
        <v>12</v>
      </c>
      <c r="V28" s="1" t="str">
        <f t="shared" ref="V28:V36" si="1">IF(F28="-","-",VLOOKUP(F28,$B$18:$F$21,IF(V$26=0,4,5)))</f>
        <v>00</v>
      </c>
      <c r="W28" s="1" t="str">
        <f t="shared" ref="W28:W36" si="2">IF(G28="-","-",VLOOKUP(G28,$B$18:$F$21,IF(W$26=0,4,5)))</f>
        <v>11</v>
      </c>
      <c r="X28" s="1" t="str">
        <f t="shared" ref="X28:X36" si="3">IF(H28="-","-",VLOOKUP(H28,$B$18:$F$21,IF(X$26=0,4,5)))</f>
        <v>-</v>
      </c>
      <c r="Y28" s="1" t="str">
        <f t="shared" ref="Y28:Y36" si="4">IF(I28="-","-",VLOOKUP(I28,$B$18:$F$21,IF(Y$26=0,4,5)))</f>
        <v>-</v>
      </c>
      <c r="Z28" s="1" t="str">
        <f t="shared" ref="Z28:Z36" si="5">IF(J28="-","-",VLOOKUP(J28,$B$18:$F$21,IF(Z$26=0,4,5)))</f>
        <v>-</v>
      </c>
      <c r="AA28" s="1" t="str">
        <f t="shared" ref="AA28:AA36" si="6">IF(K28="-","-",VLOOKUP(K28,$B$18:$F$21,IF(AA$26=0,4,5)))</f>
        <v>-</v>
      </c>
      <c r="AB28" s="1" t="str">
        <f t="shared" ref="AB28:AB36" si="7">IF(L28="-","-",VLOOKUP(L28,$B$18:$F$21,IF(AB$26=0,4,5)))</f>
        <v>11</v>
      </c>
      <c r="AC28" s="1" t="str">
        <f t="shared" ref="AC28:AC36" si="8">IF(M28="-","-",VLOOKUP(M28,$B$18:$F$21,IF(AC$26=0,4,5)))</f>
        <v>00</v>
      </c>
      <c r="AD28" s="1" t="str">
        <f t="shared" ref="AD28:AD36" si="9">IF(N28="-","-",VLOOKUP(N28,$B$18:$F$21,IF(AD$26=0,4,5)))</f>
        <v>01</v>
      </c>
      <c r="AE28" s="1" t="str">
        <f t="shared" ref="AE28:AE36" si="10">IF(O28="-","-",VLOOKUP(O28,$B$18:$F$21,IF(AE$26=0,4,5)))</f>
        <v>10</v>
      </c>
      <c r="AF28" s="1" t="str">
        <f t="shared" ref="AF28:AF36" si="11">IF(P28="-","-",VLOOKUP(P28,$B$18:$F$21,IF(AF$26=0,4,5)))</f>
        <v>-</v>
      </c>
      <c r="AG28" s="1" t="str">
        <f t="shared" ref="AG28:AG36" si="12">IF(Q28="-","-",VLOOKUP(Q28,$B$18:$F$21,IF(AG$26=0,4,5)))</f>
        <v>-</v>
      </c>
      <c r="AH28" s="1" t="str">
        <f t="shared" ref="AH28:AH36" si="13">IF(R28="-","-",VLOOKUP(R28,$B$18:$F$21,IF(AH$26=0,4,5)))</f>
        <v>-</v>
      </c>
      <c r="AI28" s="1" t="str">
        <f t="shared" ref="AI28:AI36" si="14">IF(S28="-","-",VLOOKUP(S28,$B$18:$F$21,IF(AI$26=0,4,5)))</f>
        <v>-</v>
      </c>
      <c r="AJ28" s="1" t="str">
        <f t="shared" ref="AJ28:AJ36" si="15">IF(T28="-","-",VLOOKUP(T28,$B$18:$F$21,IF(AJ$26=0,4,5)))</f>
        <v>10</v>
      </c>
      <c r="AK28" s="1" t="str">
        <f t="shared" ref="AK28:AK36" si="16">IF(U28="-","-",VLOOKUP(U28,$B$18:$F$21,IF(AK$26=0,4,5)))</f>
        <v>01</v>
      </c>
      <c r="AL28" s="1">
        <f t="shared" ref="AL28:AL36" si="17">IF(V28="-",100,IF(V28=$E28,0,IF(LEFT(V28,1)=LEFT($E28,1),1,IF(RIGHT(V28,1)=RIGHT($E28,1),1,2))))</f>
        <v>0</v>
      </c>
      <c r="AM28" s="1">
        <f t="shared" ref="AM28:AM36" si="18">IF(W28="-",100,IF(W28=$E28,0,IF(LEFT(W28,1)=LEFT($E28,1),1,IF(RIGHT(W28,1)=RIGHT($E28,1),1,2))))</f>
        <v>2</v>
      </c>
      <c r="AN28" s="1">
        <f t="shared" ref="AN28:AN36" si="19">IF(X28="-",100,IF(X28=$E28,0,IF(LEFT(X28,1)=LEFT($E28,1),1,IF(RIGHT(X28,1)=RIGHT($E28,1),1,2))))</f>
        <v>100</v>
      </c>
      <c r="AO28" s="1">
        <f t="shared" ref="AO28:AO36" si="20">IF(Y28="-",100,IF(Y28=$E28,0,IF(LEFT(Y28,1)=LEFT($E28,1),1,IF(RIGHT(Y28,1)=RIGHT($E28,1),1,2))))</f>
        <v>100</v>
      </c>
      <c r="AP28" s="1">
        <f t="shared" ref="AP28:AP36" si="21">IF(Z28="-",100,IF(Z28=$E28,0,IF(LEFT(Z28,1)=LEFT($E28,1),1,IF(RIGHT(Z28,1)=RIGHT($E28,1),1,2))))</f>
        <v>100</v>
      </c>
      <c r="AQ28" s="1">
        <f t="shared" ref="AQ28:AQ36" si="22">IF(AA28="-",100,IF(AA28=$E28,0,IF(LEFT(AA28,1)=LEFT($E28,1),1,IF(RIGHT(AA28,1)=RIGHT($E28,1),1,2))))</f>
        <v>100</v>
      </c>
      <c r="AR28" s="1">
        <f t="shared" ref="AR28:AR36" si="23">IF(AB28="-",100,IF(AB28=$E28,0,IF(LEFT(AB28,1)=LEFT($E28,1),1,IF(RIGHT(AB28,1)=RIGHT($E28,1),1,2))))</f>
        <v>2</v>
      </c>
      <c r="AS28" s="1">
        <f t="shared" ref="AS28:AS36" si="24">IF(AC28="-",100,IF(AC28=$E28,0,IF(LEFT(AC28,1)=LEFT($E28,1),1,IF(RIGHT(AC28,1)=RIGHT($E28,1),1,2))))</f>
        <v>0</v>
      </c>
      <c r="AT28" s="1">
        <f t="shared" ref="AT28:AT36" si="25">IF(AD28="-",100,IF(AD28=$E28,0,IF(LEFT(AD28,1)=LEFT($E28,1),1,IF(RIGHT(AD28,1)=RIGHT($E28,1),1,2))))</f>
        <v>1</v>
      </c>
      <c r="AU28" s="1">
        <f t="shared" ref="AU28:AU36" si="26">IF(AE28="-",100,IF(AE28=$E28,0,IF(LEFT(AE28,1)=LEFT($E28,1),1,IF(RIGHT(AE28,1)=RIGHT($E28,1),1,2))))</f>
        <v>1</v>
      </c>
      <c r="AV28" s="1">
        <f t="shared" ref="AV28:AV36" si="27">IF(AF28="-",100,IF(AF28=$E28,0,IF(LEFT(AF28,1)=LEFT($E28,1),1,IF(RIGHT(AF28,1)=RIGHT($E28,1),1,2))))</f>
        <v>100</v>
      </c>
      <c r="AW28" s="1">
        <f t="shared" ref="AW28:AW36" si="28">IF(AG28="-",100,IF(AG28=$E28,0,IF(LEFT(AG28,1)=LEFT($E28,1),1,IF(RIGHT(AG28,1)=RIGHT($E28,1),1,2))))</f>
        <v>100</v>
      </c>
      <c r="AX28" s="1">
        <f t="shared" ref="AX28:AX36" si="29">IF(AH28="-",100,IF(AH28=$E28,0,IF(LEFT(AH28,1)=LEFT($E28,1),1,IF(RIGHT(AH28,1)=RIGHT($E28,1),1,2))))</f>
        <v>100</v>
      </c>
      <c r="AY28" s="1">
        <f t="shared" ref="AY28:AY36" si="30">IF(AI28="-",100,IF(AI28=$E28,0,IF(LEFT(AI28,1)=LEFT($E28,1),1,IF(RIGHT(AI28,1)=RIGHT($E28,1),1,2))))</f>
        <v>100</v>
      </c>
      <c r="AZ28" s="1">
        <f t="shared" ref="AZ28:AZ36" si="31">IF(AJ28="-",100,IF(AJ28=$E28,0,IF(LEFT(AJ28,1)=LEFT($E28,1),1,IF(RIGHT(AJ28,1)=RIGHT($E28,1),1,2))))</f>
        <v>1</v>
      </c>
      <c r="BA28" s="1">
        <f t="shared" ref="BA28:BA36" si="32">IF(AK28="-",100,IF(AK28=$E28,0,IF(LEFT(AK28,1)=LEFT($E28,1),1,IF(RIGHT(AK28,1)=RIGHT($E28,1),1,2))))</f>
        <v>1</v>
      </c>
      <c r="BB28">
        <f>MIN(AL28:AO28)</f>
        <v>0</v>
      </c>
      <c r="BC28">
        <f>MIN(AP28:AS28)</f>
        <v>0</v>
      </c>
      <c r="BD28">
        <f>MIN(AT28:AW28)</f>
        <v>1</v>
      </c>
      <c r="BE28">
        <f>MIN(AX28:BA28)</f>
        <v>1</v>
      </c>
      <c r="BF28">
        <f>MATCH(BB28,AL28:AO28,0)</f>
        <v>1</v>
      </c>
      <c r="BG28">
        <f>MATCH(BC28,AP28:AS28,0)</f>
        <v>4</v>
      </c>
      <c r="BH28">
        <f>MATCH(BD28,AT28:AW28,0)</f>
        <v>1</v>
      </c>
      <c r="BI28">
        <f>MATCH(BE28,AX28:BA28,0)</f>
        <v>3</v>
      </c>
      <c r="BJ28" t="str">
        <f>INDEX(F28:I28,BF28)</f>
        <v>00</v>
      </c>
      <c r="BK28" t="str">
        <f>INDEX(J28:M28,BG28)</f>
        <v>10</v>
      </c>
      <c r="BL28" t="str">
        <f>INDEX(N28:Q28,BH28)</f>
        <v>01</v>
      </c>
      <c r="BM28" t="str">
        <f>INDEX(R28:U28,BI28)</f>
        <v>01</v>
      </c>
      <c r="BN28">
        <f t="shared" ref="BN28:BN36" si="33">IF($A28=0,0,HLOOKUP(BJ28,$BN$25:$BQ$36,$A28+2)+BB28)</f>
        <v>0</v>
      </c>
      <c r="BO28">
        <f t="shared" ref="BO28:BO36" si="34">IF($A28=0,0,HLOOKUP(BK28,$BN$25:$BQ$36,$A28+2)+BC28)</f>
        <v>0</v>
      </c>
      <c r="BP28">
        <f t="shared" ref="BP28:BP36" si="35">IF($A28=0,0,HLOOKUP(BL28,$BN$25:$BQ$36,$A28+2)+BD28)</f>
        <v>1</v>
      </c>
      <c r="BQ28">
        <f t="shared" ref="BQ28:BQ36" si="36">IF($A28=0,0,HLOOKUP(BM28,$BN$25:$BQ$36,$A28+2)+BE28)</f>
        <v>1</v>
      </c>
      <c r="BS28" t="str">
        <f>HLOOKUP(BS29,$BJ$25:$BM$36,A28+3,FALSE)</f>
        <v>00</v>
      </c>
      <c r="BT28" s="17" t="str">
        <f>RIGHT(BS29,1)</f>
        <v>0</v>
      </c>
    </row>
    <row r="29" spans="1:72" x14ac:dyDescent="0.15">
      <c r="A29">
        <f t="shared" ref="A29:A36" si="37">A28+1</f>
        <v>2</v>
      </c>
      <c r="B29" t="str">
        <f t="shared" ref="B29:B36" si="38">VLOOKUP(B28,$B$18:$D$21,IF(C28=0,2,3))</f>
        <v>00</v>
      </c>
      <c r="C29" s="19">
        <v>1</v>
      </c>
      <c r="D29" s="6" t="str">
        <f>VLOOKUP(B29,$B$18:$F$21,IF(C29=0,4,5))</f>
        <v>11</v>
      </c>
      <c r="E29" s="18" t="s">
        <v>4</v>
      </c>
      <c r="F29" t="str">
        <f t="shared" si="0"/>
        <v>00</v>
      </c>
      <c r="G29" s="1" t="s">
        <v>11</v>
      </c>
      <c r="H29" t="s">
        <v>13</v>
      </c>
      <c r="I29" t="s">
        <v>13</v>
      </c>
      <c r="J29" s="1" t="s">
        <v>13</v>
      </c>
      <c r="K29" s="1" t="s">
        <v>13</v>
      </c>
      <c r="L29" s="1" t="s">
        <v>9</v>
      </c>
      <c r="M29" s="1" t="s">
        <v>11</v>
      </c>
      <c r="N29" s="1" t="s">
        <v>10</v>
      </c>
      <c r="O29" s="1" t="s">
        <v>14</v>
      </c>
      <c r="P29" s="1" t="s">
        <v>13</v>
      </c>
      <c r="Q29" t="s">
        <v>13</v>
      </c>
      <c r="R29" t="s">
        <v>13</v>
      </c>
      <c r="S29" t="s">
        <v>13</v>
      </c>
      <c r="T29" s="1" t="s">
        <v>15</v>
      </c>
      <c r="U29" s="1" t="s">
        <v>12</v>
      </c>
      <c r="V29" s="1" t="str">
        <f t="shared" si="1"/>
        <v>00</v>
      </c>
      <c r="W29" s="1" t="str">
        <f t="shared" si="2"/>
        <v>11</v>
      </c>
      <c r="X29" s="1" t="str">
        <f t="shared" si="3"/>
        <v>-</v>
      </c>
      <c r="Y29" s="1" t="str">
        <f t="shared" si="4"/>
        <v>-</v>
      </c>
      <c r="Z29" s="1" t="str">
        <f t="shared" si="5"/>
        <v>-</v>
      </c>
      <c r="AA29" s="1" t="str">
        <f t="shared" si="6"/>
        <v>-</v>
      </c>
      <c r="AB29" s="1" t="str">
        <f t="shared" si="7"/>
        <v>11</v>
      </c>
      <c r="AC29" s="1" t="str">
        <f t="shared" si="8"/>
        <v>00</v>
      </c>
      <c r="AD29" s="1" t="str">
        <f t="shared" si="9"/>
        <v>01</v>
      </c>
      <c r="AE29" s="1" t="str">
        <f t="shared" si="10"/>
        <v>10</v>
      </c>
      <c r="AF29" s="1" t="str">
        <f t="shared" si="11"/>
        <v>-</v>
      </c>
      <c r="AG29" s="1" t="str">
        <f t="shared" si="12"/>
        <v>-</v>
      </c>
      <c r="AH29" s="1" t="str">
        <f t="shared" si="13"/>
        <v>-</v>
      </c>
      <c r="AI29" s="1" t="str">
        <f t="shared" si="14"/>
        <v>-</v>
      </c>
      <c r="AJ29" s="1" t="str">
        <f t="shared" si="15"/>
        <v>10</v>
      </c>
      <c r="AK29" s="1" t="str">
        <f t="shared" si="16"/>
        <v>01</v>
      </c>
      <c r="AL29" s="1">
        <f t="shared" si="17"/>
        <v>2</v>
      </c>
      <c r="AM29" s="1">
        <f t="shared" si="18"/>
        <v>0</v>
      </c>
      <c r="AN29" s="1">
        <f t="shared" si="19"/>
        <v>100</v>
      </c>
      <c r="AO29" s="1">
        <f t="shared" si="20"/>
        <v>100</v>
      </c>
      <c r="AP29" s="1">
        <f t="shared" si="21"/>
        <v>100</v>
      </c>
      <c r="AQ29" s="1">
        <f t="shared" si="22"/>
        <v>100</v>
      </c>
      <c r="AR29" s="1">
        <f t="shared" si="23"/>
        <v>0</v>
      </c>
      <c r="AS29" s="1">
        <f t="shared" si="24"/>
        <v>2</v>
      </c>
      <c r="AT29" s="1">
        <f t="shared" si="25"/>
        <v>1</v>
      </c>
      <c r="AU29" s="1">
        <f t="shared" si="26"/>
        <v>1</v>
      </c>
      <c r="AV29" s="1">
        <f t="shared" si="27"/>
        <v>100</v>
      </c>
      <c r="AW29" s="1">
        <f t="shared" si="28"/>
        <v>100</v>
      </c>
      <c r="AX29" s="1">
        <f t="shared" si="29"/>
        <v>100</v>
      </c>
      <c r="AY29" s="1">
        <f t="shared" si="30"/>
        <v>100</v>
      </c>
      <c r="AZ29" s="1">
        <f t="shared" si="31"/>
        <v>1</v>
      </c>
      <c r="BA29" s="1">
        <f t="shared" si="32"/>
        <v>1</v>
      </c>
      <c r="BB29">
        <f t="shared" ref="BB29:BB36" si="39">MIN(AL29:AO29)</f>
        <v>0</v>
      </c>
      <c r="BC29">
        <f t="shared" ref="BC29:BC36" si="40">MIN(AP29:AS29)</f>
        <v>0</v>
      </c>
      <c r="BD29">
        <f t="shared" ref="BD29:BD36" si="41">MIN(AT29:AW29)</f>
        <v>1</v>
      </c>
      <c r="BE29">
        <f t="shared" ref="BE29:BE36" si="42">MIN(AX29:BA29)</f>
        <v>1</v>
      </c>
      <c r="BF29">
        <f t="shared" ref="BF29:BF36" si="43">MATCH(BB29,AL29:AO29,0)</f>
        <v>2</v>
      </c>
      <c r="BG29">
        <f t="shared" ref="BG29:BG36" si="44">MATCH(BC29,AP29:AS29,0)</f>
        <v>3</v>
      </c>
      <c r="BH29">
        <f t="shared" ref="BH29:BH36" si="45">MATCH(BD29,AT29:AW29,0)</f>
        <v>1</v>
      </c>
      <c r="BI29">
        <f t="shared" ref="BI29:BI36" si="46">MATCH(BE29,AX29:BA29,0)</f>
        <v>3</v>
      </c>
      <c r="BJ29" t="str">
        <f t="shared" ref="BJ29:BJ36" si="47">INDEX(F29:I29,BF29)</f>
        <v>10</v>
      </c>
      <c r="BK29" t="str">
        <f t="shared" ref="BK29:BK36" si="48">INDEX(J29:M29,BG29)</f>
        <v>00</v>
      </c>
      <c r="BL29" t="str">
        <f t="shared" ref="BL29:BL36" si="49">INDEX(N29:Q29,BH29)</f>
        <v>01</v>
      </c>
      <c r="BM29" t="str">
        <f t="shared" ref="BM29:BM36" si="50">INDEX(R29:U29,BI29)</f>
        <v>01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S29" t="str">
        <f>HLOOKUP(BS30,$BJ$25:$BM$36,A29+3,FALSE)</f>
        <v>00</v>
      </c>
      <c r="BT29" s="17" t="str">
        <f t="shared" ref="BT29:BT36" si="51">RIGHT(BS30,1)</f>
        <v>1</v>
      </c>
    </row>
    <row r="30" spans="1:72" x14ac:dyDescent="0.15">
      <c r="A30">
        <f t="shared" si="37"/>
        <v>3</v>
      </c>
      <c r="B30" t="str">
        <f t="shared" si="38"/>
        <v>01</v>
      </c>
      <c r="C30" s="19">
        <v>0</v>
      </c>
      <c r="D30" s="6" t="str">
        <f>VLOOKUP(B30,$B$18:$F$21,IF(C30=0,4,5))</f>
        <v>01</v>
      </c>
      <c r="E30" s="18" t="s">
        <v>3</v>
      </c>
      <c r="F30" t="str">
        <f t="shared" si="0"/>
        <v>00</v>
      </c>
      <c r="G30" s="1" t="s">
        <v>11</v>
      </c>
      <c r="H30" t="s">
        <v>13</v>
      </c>
      <c r="I30" t="s">
        <v>13</v>
      </c>
      <c r="J30" s="1" t="s">
        <v>13</v>
      </c>
      <c r="K30" s="1" t="s">
        <v>13</v>
      </c>
      <c r="L30" s="1" t="s">
        <v>9</v>
      </c>
      <c r="M30" s="1" t="s">
        <v>11</v>
      </c>
      <c r="N30" s="1" t="s">
        <v>10</v>
      </c>
      <c r="O30" s="1" t="s">
        <v>14</v>
      </c>
      <c r="P30" s="1" t="s">
        <v>13</v>
      </c>
      <c r="Q30" t="s">
        <v>13</v>
      </c>
      <c r="R30" t="s">
        <v>13</v>
      </c>
      <c r="S30" t="s">
        <v>13</v>
      </c>
      <c r="T30" s="1" t="s">
        <v>15</v>
      </c>
      <c r="U30" s="1" t="s">
        <v>12</v>
      </c>
      <c r="V30" s="1" t="str">
        <f t="shared" si="1"/>
        <v>00</v>
      </c>
      <c r="W30" s="1" t="str">
        <f t="shared" si="2"/>
        <v>11</v>
      </c>
      <c r="X30" s="1" t="str">
        <f t="shared" si="3"/>
        <v>-</v>
      </c>
      <c r="Y30" s="1" t="str">
        <f t="shared" si="4"/>
        <v>-</v>
      </c>
      <c r="Z30" s="1" t="str">
        <f t="shared" si="5"/>
        <v>-</v>
      </c>
      <c r="AA30" s="1" t="str">
        <f t="shared" si="6"/>
        <v>-</v>
      </c>
      <c r="AB30" s="1" t="str">
        <f t="shared" si="7"/>
        <v>11</v>
      </c>
      <c r="AC30" s="1" t="str">
        <f t="shared" si="8"/>
        <v>00</v>
      </c>
      <c r="AD30" s="1" t="str">
        <f t="shared" si="9"/>
        <v>01</v>
      </c>
      <c r="AE30" s="1" t="str">
        <f t="shared" si="10"/>
        <v>10</v>
      </c>
      <c r="AF30" s="1" t="str">
        <f t="shared" si="11"/>
        <v>-</v>
      </c>
      <c r="AG30" s="1" t="str">
        <f t="shared" si="12"/>
        <v>-</v>
      </c>
      <c r="AH30" s="1" t="str">
        <f t="shared" si="13"/>
        <v>-</v>
      </c>
      <c r="AI30" s="1" t="str">
        <f t="shared" si="14"/>
        <v>-</v>
      </c>
      <c r="AJ30" s="1" t="str">
        <f t="shared" si="15"/>
        <v>10</v>
      </c>
      <c r="AK30" s="1" t="str">
        <f t="shared" si="16"/>
        <v>01</v>
      </c>
      <c r="AL30" s="1">
        <f t="shared" si="17"/>
        <v>1</v>
      </c>
      <c r="AM30" s="1">
        <f t="shared" si="18"/>
        <v>1</v>
      </c>
      <c r="AN30" s="1">
        <f t="shared" si="19"/>
        <v>100</v>
      </c>
      <c r="AO30" s="1">
        <f t="shared" si="20"/>
        <v>100</v>
      </c>
      <c r="AP30" s="1">
        <f t="shared" si="21"/>
        <v>100</v>
      </c>
      <c r="AQ30" s="1">
        <f t="shared" si="22"/>
        <v>100</v>
      </c>
      <c r="AR30" s="1">
        <f t="shared" si="23"/>
        <v>1</v>
      </c>
      <c r="AS30" s="1">
        <f t="shared" si="24"/>
        <v>1</v>
      </c>
      <c r="AT30" s="1">
        <f t="shared" si="25"/>
        <v>0</v>
      </c>
      <c r="AU30" s="1">
        <f t="shared" si="26"/>
        <v>2</v>
      </c>
      <c r="AV30" s="1">
        <f t="shared" si="27"/>
        <v>100</v>
      </c>
      <c r="AW30" s="1">
        <f t="shared" si="28"/>
        <v>100</v>
      </c>
      <c r="AX30" s="1">
        <f t="shared" si="29"/>
        <v>100</v>
      </c>
      <c r="AY30" s="1">
        <f t="shared" si="30"/>
        <v>100</v>
      </c>
      <c r="AZ30" s="1">
        <f t="shared" si="31"/>
        <v>2</v>
      </c>
      <c r="BA30" s="1">
        <f t="shared" si="32"/>
        <v>0</v>
      </c>
      <c r="BB30">
        <f t="shared" si="39"/>
        <v>1</v>
      </c>
      <c r="BC30">
        <f t="shared" si="40"/>
        <v>1</v>
      </c>
      <c r="BD30">
        <f t="shared" si="41"/>
        <v>0</v>
      </c>
      <c r="BE30">
        <f t="shared" si="42"/>
        <v>0</v>
      </c>
      <c r="BF30">
        <f t="shared" si="43"/>
        <v>1</v>
      </c>
      <c r="BG30">
        <f t="shared" si="44"/>
        <v>3</v>
      </c>
      <c r="BH30">
        <f t="shared" si="45"/>
        <v>1</v>
      </c>
      <c r="BI30">
        <f t="shared" si="46"/>
        <v>4</v>
      </c>
      <c r="BJ30" t="str">
        <f t="shared" si="47"/>
        <v>00</v>
      </c>
      <c r="BK30" t="str">
        <f t="shared" si="48"/>
        <v>00</v>
      </c>
      <c r="BL30" t="str">
        <f t="shared" si="49"/>
        <v>01</v>
      </c>
      <c r="BM30" t="str">
        <f t="shared" si="50"/>
        <v>11</v>
      </c>
      <c r="BN30">
        <f t="shared" si="33"/>
        <v>2</v>
      </c>
      <c r="BO30">
        <f t="shared" si="34"/>
        <v>2</v>
      </c>
      <c r="BP30">
        <f t="shared" si="35"/>
        <v>0</v>
      </c>
      <c r="BQ30">
        <f t="shared" si="36"/>
        <v>1</v>
      </c>
      <c r="BS30" t="str">
        <f>HLOOKUP(BS31,$BJ$25:$BM$36,A30+3,FALSE)</f>
        <v>01</v>
      </c>
      <c r="BT30" s="17" t="str">
        <f t="shared" si="51"/>
        <v>0</v>
      </c>
    </row>
    <row r="31" spans="1:72" x14ac:dyDescent="0.15">
      <c r="A31">
        <f t="shared" si="37"/>
        <v>4</v>
      </c>
      <c r="B31" t="str">
        <f t="shared" si="38"/>
        <v>10</v>
      </c>
      <c r="C31" s="19">
        <v>0</v>
      </c>
      <c r="D31" s="6" t="str">
        <f>VLOOKUP(B31,$B$18:$F$21,IF(C31=0,4,5))</f>
        <v>11</v>
      </c>
      <c r="E31" s="18" t="s">
        <v>4</v>
      </c>
      <c r="F31" t="str">
        <f t="shared" si="0"/>
        <v>00</v>
      </c>
      <c r="G31" s="1" t="s">
        <v>11</v>
      </c>
      <c r="H31" t="s">
        <v>13</v>
      </c>
      <c r="I31" t="s">
        <v>13</v>
      </c>
      <c r="J31" s="1" t="s">
        <v>13</v>
      </c>
      <c r="K31" s="1" t="s">
        <v>13</v>
      </c>
      <c r="L31" s="1" t="s">
        <v>9</v>
      </c>
      <c r="M31" s="1" t="s">
        <v>11</v>
      </c>
      <c r="N31" s="1" t="s">
        <v>10</v>
      </c>
      <c r="O31" s="1" t="s">
        <v>14</v>
      </c>
      <c r="P31" s="1" t="s">
        <v>13</v>
      </c>
      <c r="Q31" t="s">
        <v>13</v>
      </c>
      <c r="R31" t="s">
        <v>13</v>
      </c>
      <c r="S31" t="s">
        <v>13</v>
      </c>
      <c r="T31" s="1" t="s">
        <v>15</v>
      </c>
      <c r="U31" s="1" t="s">
        <v>12</v>
      </c>
      <c r="V31" s="1" t="str">
        <f t="shared" si="1"/>
        <v>00</v>
      </c>
      <c r="W31" s="1" t="str">
        <f t="shared" si="2"/>
        <v>11</v>
      </c>
      <c r="X31" s="1" t="str">
        <f t="shared" si="3"/>
        <v>-</v>
      </c>
      <c r="Y31" s="1" t="str">
        <f t="shared" si="4"/>
        <v>-</v>
      </c>
      <c r="Z31" s="1" t="str">
        <f t="shared" si="5"/>
        <v>-</v>
      </c>
      <c r="AA31" s="1" t="str">
        <f t="shared" si="6"/>
        <v>-</v>
      </c>
      <c r="AB31" s="1" t="str">
        <f t="shared" si="7"/>
        <v>11</v>
      </c>
      <c r="AC31" s="1" t="str">
        <f t="shared" si="8"/>
        <v>00</v>
      </c>
      <c r="AD31" s="1" t="str">
        <f t="shared" si="9"/>
        <v>01</v>
      </c>
      <c r="AE31" s="1" t="str">
        <f t="shared" si="10"/>
        <v>10</v>
      </c>
      <c r="AF31" s="1" t="str">
        <f t="shared" si="11"/>
        <v>-</v>
      </c>
      <c r="AG31" s="1" t="str">
        <f t="shared" si="12"/>
        <v>-</v>
      </c>
      <c r="AH31" s="1" t="str">
        <f t="shared" si="13"/>
        <v>-</v>
      </c>
      <c r="AI31" s="1" t="str">
        <f t="shared" si="14"/>
        <v>-</v>
      </c>
      <c r="AJ31" s="1" t="str">
        <f t="shared" si="15"/>
        <v>10</v>
      </c>
      <c r="AK31" s="1" t="str">
        <f t="shared" si="16"/>
        <v>01</v>
      </c>
      <c r="AL31" s="1">
        <f t="shared" si="17"/>
        <v>2</v>
      </c>
      <c r="AM31" s="1">
        <f t="shared" si="18"/>
        <v>0</v>
      </c>
      <c r="AN31" s="1">
        <f t="shared" si="19"/>
        <v>100</v>
      </c>
      <c r="AO31" s="1">
        <f t="shared" si="20"/>
        <v>100</v>
      </c>
      <c r="AP31" s="1">
        <f t="shared" si="21"/>
        <v>100</v>
      </c>
      <c r="AQ31" s="1">
        <f t="shared" si="22"/>
        <v>100</v>
      </c>
      <c r="AR31" s="1">
        <f t="shared" si="23"/>
        <v>0</v>
      </c>
      <c r="AS31" s="1">
        <f t="shared" si="24"/>
        <v>2</v>
      </c>
      <c r="AT31" s="1">
        <f t="shared" si="25"/>
        <v>1</v>
      </c>
      <c r="AU31" s="1">
        <f t="shared" si="26"/>
        <v>1</v>
      </c>
      <c r="AV31" s="1">
        <f t="shared" si="27"/>
        <v>100</v>
      </c>
      <c r="AW31" s="1">
        <f t="shared" si="28"/>
        <v>100</v>
      </c>
      <c r="AX31" s="1">
        <f t="shared" si="29"/>
        <v>100</v>
      </c>
      <c r="AY31" s="1">
        <f t="shared" si="30"/>
        <v>100</v>
      </c>
      <c r="AZ31" s="1">
        <f t="shared" si="31"/>
        <v>1</v>
      </c>
      <c r="BA31" s="1">
        <f t="shared" si="32"/>
        <v>1</v>
      </c>
      <c r="BB31">
        <f t="shared" si="39"/>
        <v>0</v>
      </c>
      <c r="BC31">
        <f t="shared" si="40"/>
        <v>0</v>
      </c>
      <c r="BD31">
        <f t="shared" si="41"/>
        <v>1</v>
      </c>
      <c r="BE31">
        <f t="shared" si="42"/>
        <v>1</v>
      </c>
      <c r="BF31">
        <f t="shared" si="43"/>
        <v>2</v>
      </c>
      <c r="BG31">
        <f t="shared" si="44"/>
        <v>3</v>
      </c>
      <c r="BH31">
        <f t="shared" si="45"/>
        <v>1</v>
      </c>
      <c r="BI31">
        <f t="shared" si="46"/>
        <v>3</v>
      </c>
      <c r="BJ31" t="str">
        <f t="shared" si="47"/>
        <v>10</v>
      </c>
      <c r="BK31" t="str">
        <f t="shared" si="48"/>
        <v>00</v>
      </c>
      <c r="BL31" t="str">
        <f t="shared" si="49"/>
        <v>01</v>
      </c>
      <c r="BM31" t="str">
        <f t="shared" si="50"/>
        <v>01</v>
      </c>
      <c r="BN31">
        <f t="shared" si="33"/>
        <v>0</v>
      </c>
      <c r="BO31">
        <f t="shared" si="34"/>
        <v>2</v>
      </c>
      <c r="BP31">
        <f t="shared" si="35"/>
        <v>3</v>
      </c>
      <c r="BQ31">
        <f t="shared" si="36"/>
        <v>3</v>
      </c>
      <c r="BS31" t="str">
        <f>HLOOKUP(BS32,$BJ$25:$BM$36,A31+3,FALSE)</f>
        <v>10</v>
      </c>
      <c r="BT31" s="17" t="str">
        <f t="shared" si="51"/>
        <v>0</v>
      </c>
    </row>
    <row r="32" spans="1:72" x14ac:dyDescent="0.15">
      <c r="A32">
        <f t="shared" si="37"/>
        <v>5</v>
      </c>
      <c r="B32" t="str">
        <f t="shared" si="38"/>
        <v>00</v>
      </c>
      <c r="C32" s="19">
        <v>0</v>
      </c>
      <c r="D32" s="6" t="str">
        <f>VLOOKUP(B32,$B$18:$F$21,IF(C32=0,4,5))</f>
        <v>00</v>
      </c>
      <c r="E32" s="18" t="s">
        <v>2</v>
      </c>
      <c r="F32" t="str">
        <f t="shared" si="0"/>
        <v>00</v>
      </c>
      <c r="G32" s="1" t="s">
        <v>11</v>
      </c>
      <c r="H32" t="s">
        <v>13</v>
      </c>
      <c r="I32" t="s">
        <v>13</v>
      </c>
      <c r="J32" s="1" t="s">
        <v>13</v>
      </c>
      <c r="K32" s="1" t="s">
        <v>13</v>
      </c>
      <c r="L32" s="1" t="s">
        <v>9</v>
      </c>
      <c r="M32" s="1" t="s">
        <v>11</v>
      </c>
      <c r="N32" s="1" t="s">
        <v>10</v>
      </c>
      <c r="O32" s="1" t="s">
        <v>14</v>
      </c>
      <c r="P32" s="1" t="s">
        <v>13</v>
      </c>
      <c r="Q32" t="s">
        <v>13</v>
      </c>
      <c r="R32" t="s">
        <v>13</v>
      </c>
      <c r="S32" t="s">
        <v>13</v>
      </c>
      <c r="T32" s="1" t="s">
        <v>15</v>
      </c>
      <c r="U32" s="1" t="s">
        <v>12</v>
      </c>
      <c r="V32" s="1" t="str">
        <f t="shared" si="1"/>
        <v>00</v>
      </c>
      <c r="W32" s="1" t="str">
        <f t="shared" si="2"/>
        <v>11</v>
      </c>
      <c r="X32" s="1" t="str">
        <f t="shared" si="3"/>
        <v>-</v>
      </c>
      <c r="Y32" s="1" t="str">
        <f t="shared" si="4"/>
        <v>-</v>
      </c>
      <c r="Z32" s="1" t="str">
        <f t="shared" si="5"/>
        <v>-</v>
      </c>
      <c r="AA32" s="1" t="str">
        <f t="shared" si="6"/>
        <v>-</v>
      </c>
      <c r="AB32" s="1" t="str">
        <f t="shared" si="7"/>
        <v>11</v>
      </c>
      <c r="AC32" s="1" t="str">
        <f t="shared" si="8"/>
        <v>00</v>
      </c>
      <c r="AD32" s="1" t="str">
        <f t="shared" si="9"/>
        <v>01</v>
      </c>
      <c r="AE32" s="1" t="str">
        <f t="shared" si="10"/>
        <v>10</v>
      </c>
      <c r="AF32" s="1" t="str">
        <f t="shared" si="11"/>
        <v>-</v>
      </c>
      <c r="AG32" s="1" t="str">
        <f t="shared" si="12"/>
        <v>-</v>
      </c>
      <c r="AH32" s="1" t="str">
        <f t="shared" si="13"/>
        <v>-</v>
      </c>
      <c r="AI32" s="1" t="str">
        <f t="shared" si="14"/>
        <v>-</v>
      </c>
      <c r="AJ32" s="1" t="str">
        <f t="shared" si="15"/>
        <v>10</v>
      </c>
      <c r="AK32" s="1" t="str">
        <f t="shared" si="16"/>
        <v>01</v>
      </c>
      <c r="AL32" s="1">
        <f t="shared" si="17"/>
        <v>0</v>
      </c>
      <c r="AM32" s="1">
        <f t="shared" si="18"/>
        <v>2</v>
      </c>
      <c r="AN32" s="1">
        <f t="shared" si="19"/>
        <v>100</v>
      </c>
      <c r="AO32" s="1">
        <f t="shared" si="20"/>
        <v>100</v>
      </c>
      <c r="AP32" s="1">
        <f t="shared" si="21"/>
        <v>100</v>
      </c>
      <c r="AQ32" s="1">
        <f t="shared" si="22"/>
        <v>100</v>
      </c>
      <c r="AR32" s="1">
        <f t="shared" si="23"/>
        <v>2</v>
      </c>
      <c r="AS32" s="1">
        <f t="shared" si="24"/>
        <v>0</v>
      </c>
      <c r="AT32" s="1">
        <f t="shared" si="25"/>
        <v>1</v>
      </c>
      <c r="AU32" s="1">
        <f t="shared" si="26"/>
        <v>1</v>
      </c>
      <c r="AV32" s="1">
        <f t="shared" si="27"/>
        <v>100</v>
      </c>
      <c r="AW32" s="1">
        <f t="shared" si="28"/>
        <v>100</v>
      </c>
      <c r="AX32" s="1">
        <f t="shared" si="29"/>
        <v>100</v>
      </c>
      <c r="AY32" s="1">
        <f t="shared" si="30"/>
        <v>100</v>
      </c>
      <c r="AZ32" s="1">
        <f t="shared" si="31"/>
        <v>1</v>
      </c>
      <c r="BA32" s="1">
        <f t="shared" si="32"/>
        <v>1</v>
      </c>
      <c r="BB32">
        <f t="shared" si="39"/>
        <v>0</v>
      </c>
      <c r="BC32">
        <f t="shared" si="40"/>
        <v>0</v>
      </c>
      <c r="BD32">
        <f t="shared" si="41"/>
        <v>1</v>
      </c>
      <c r="BE32">
        <f t="shared" si="42"/>
        <v>1</v>
      </c>
      <c r="BF32">
        <f t="shared" si="43"/>
        <v>1</v>
      </c>
      <c r="BG32">
        <f t="shared" si="44"/>
        <v>4</v>
      </c>
      <c r="BH32">
        <f t="shared" si="45"/>
        <v>1</v>
      </c>
      <c r="BI32">
        <f t="shared" si="46"/>
        <v>3</v>
      </c>
      <c r="BJ32" t="str">
        <f t="shared" si="47"/>
        <v>00</v>
      </c>
      <c r="BK32" t="str">
        <f t="shared" si="48"/>
        <v>10</v>
      </c>
      <c r="BL32" t="str">
        <f t="shared" si="49"/>
        <v>01</v>
      </c>
      <c r="BM32" t="str">
        <f t="shared" si="50"/>
        <v>01</v>
      </c>
      <c r="BN32">
        <f t="shared" si="33"/>
        <v>0</v>
      </c>
      <c r="BO32">
        <f t="shared" si="34"/>
        <v>3</v>
      </c>
      <c r="BP32">
        <f t="shared" si="35"/>
        <v>3</v>
      </c>
      <c r="BQ32">
        <f t="shared" si="36"/>
        <v>3</v>
      </c>
      <c r="BS32" t="str">
        <f>HLOOKUP(BS33,$BJ$25:$BM$36,A32+3,FALSE)</f>
        <v>00</v>
      </c>
      <c r="BT32" s="17" t="str">
        <f t="shared" si="51"/>
        <v>0</v>
      </c>
    </row>
    <row r="33" spans="1:72" x14ac:dyDescent="0.15">
      <c r="A33">
        <f t="shared" si="37"/>
        <v>6</v>
      </c>
      <c r="B33" t="str">
        <f t="shared" si="38"/>
        <v>00</v>
      </c>
      <c r="C33" s="19">
        <v>1</v>
      </c>
      <c r="D33" s="6" t="str">
        <f>VLOOKUP(B33,$B$18:$F$21,IF(C33=0,4,5))</f>
        <v>11</v>
      </c>
      <c r="E33" s="18" t="s">
        <v>4</v>
      </c>
      <c r="F33" t="str">
        <f t="shared" si="0"/>
        <v>00</v>
      </c>
      <c r="G33" s="1" t="s">
        <v>18</v>
      </c>
      <c r="H33" t="s">
        <v>13</v>
      </c>
      <c r="I33" t="s">
        <v>13</v>
      </c>
      <c r="J33" s="1" t="s">
        <v>13</v>
      </c>
      <c r="K33" s="1" t="s">
        <v>13</v>
      </c>
      <c r="L33" s="1" t="s">
        <v>9</v>
      </c>
      <c r="M33" s="1" t="s">
        <v>11</v>
      </c>
      <c r="N33" s="1" t="s">
        <v>10</v>
      </c>
      <c r="O33" s="1" t="s">
        <v>14</v>
      </c>
      <c r="P33" s="1" t="s">
        <v>13</v>
      </c>
      <c r="Q33" t="s">
        <v>13</v>
      </c>
      <c r="R33" t="s">
        <v>13</v>
      </c>
      <c r="S33" t="s">
        <v>13</v>
      </c>
      <c r="T33" s="1" t="s">
        <v>15</v>
      </c>
      <c r="U33" s="1" t="s">
        <v>12</v>
      </c>
      <c r="V33" s="1" t="str">
        <f t="shared" si="1"/>
        <v>00</v>
      </c>
      <c r="W33" s="1" t="str">
        <f t="shared" si="2"/>
        <v>11</v>
      </c>
      <c r="X33" s="1" t="str">
        <f t="shared" si="3"/>
        <v>-</v>
      </c>
      <c r="Y33" s="1" t="str">
        <f t="shared" si="4"/>
        <v>-</v>
      </c>
      <c r="Z33" s="1" t="str">
        <f t="shared" si="5"/>
        <v>-</v>
      </c>
      <c r="AA33" s="1" t="str">
        <f t="shared" si="6"/>
        <v>-</v>
      </c>
      <c r="AB33" s="1" t="str">
        <f t="shared" si="7"/>
        <v>11</v>
      </c>
      <c r="AC33" s="1" t="str">
        <f t="shared" si="8"/>
        <v>00</v>
      </c>
      <c r="AD33" s="1" t="str">
        <f t="shared" si="9"/>
        <v>01</v>
      </c>
      <c r="AE33" s="1" t="str">
        <f t="shared" si="10"/>
        <v>10</v>
      </c>
      <c r="AF33" s="1" t="str">
        <f t="shared" si="11"/>
        <v>-</v>
      </c>
      <c r="AG33" s="1" t="str">
        <f t="shared" si="12"/>
        <v>-</v>
      </c>
      <c r="AH33" s="1" t="str">
        <f t="shared" si="13"/>
        <v>-</v>
      </c>
      <c r="AI33" s="1" t="str">
        <f t="shared" si="14"/>
        <v>-</v>
      </c>
      <c r="AJ33" s="1" t="str">
        <f t="shared" si="15"/>
        <v>10</v>
      </c>
      <c r="AK33" s="1" t="str">
        <f t="shared" si="16"/>
        <v>01</v>
      </c>
      <c r="AL33" s="1">
        <f t="shared" si="17"/>
        <v>2</v>
      </c>
      <c r="AM33" s="1">
        <f t="shared" si="18"/>
        <v>0</v>
      </c>
      <c r="AN33" s="1">
        <f t="shared" si="19"/>
        <v>100</v>
      </c>
      <c r="AO33" s="1">
        <f t="shared" si="20"/>
        <v>100</v>
      </c>
      <c r="AP33" s="1">
        <f t="shared" si="21"/>
        <v>100</v>
      </c>
      <c r="AQ33" s="1">
        <f t="shared" si="22"/>
        <v>100</v>
      </c>
      <c r="AR33" s="1">
        <f t="shared" si="23"/>
        <v>0</v>
      </c>
      <c r="AS33" s="1">
        <f t="shared" si="24"/>
        <v>2</v>
      </c>
      <c r="AT33" s="1">
        <f t="shared" si="25"/>
        <v>1</v>
      </c>
      <c r="AU33" s="1">
        <f t="shared" si="26"/>
        <v>1</v>
      </c>
      <c r="AV33" s="1">
        <f t="shared" si="27"/>
        <v>100</v>
      </c>
      <c r="AW33" s="1">
        <f t="shared" si="28"/>
        <v>100</v>
      </c>
      <c r="AX33" s="1">
        <f t="shared" si="29"/>
        <v>100</v>
      </c>
      <c r="AY33" s="1">
        <f t="shared" si="30"/>
        <v>100</v>
      </c>
      <c r="AZ33" s="1">
        <f t="shared" si="31"/>
        <v>1</v>
      </c>
      <c r="BA33" s="1">
        <f t="shared" si="32"/>
        <v>1</v>
      </c>
      <c r="BB33">
        <f t="shared" si="39"/>
        <v>0</v>
      </c>
      <c r="BC33">
        <f t="shared" si="40"/>
        <v>0</v>
      </c>
      <c r="BD33">
        <f t="shared" si="41"/>
        <v>1</v>
      </c>
      <c r="BE33">
        <f t="shared" si="42"/>
        <v>1</v>
      </c>
      <c r="BF33">
        <f t="shared" si="43"/>
        <v>2</v>
      </c>
      <c r="BG33">
        <f t="shared" si="44"/>
        <v>3</v>
      </c>
      <c r="BH33">
        <f t="shared" si="45"/>
        <v>1</v>
      </c>
      <c r="BI33">
        <f t="shared" si="46"/>
        <v>3</v>
      </c>
      <c r="BJ33" t="str">
        <f t="shared" si="47"/>
        <v>10</v>
      </c>
      <c r="BK33" t="str">
        <f t="shared" si="48"/>
        <v>00</v>
      </c>
      <c r="BL33" t="str">
        <f t="shared" si="49"/>
        <v>01</v>
      </c>
      <c r="BM33" t="str">
        <f t="shared" si="50"/>
        <v>01</v>
      </c>
      <c r="BN33">
        <f t="shared" si="33"/>
        <v>3</v>
      </c>
      <c r="BO33">
        <f t="shared" si="34"/>
        <v>0</v>
      </c>
      <c r="BP33">
        <f t="shared" si="35"/>
        <v>4</v>
      </c>
      <c r="BQ33">
        <f t="shared" si="36"/>
        <v>4</v>
      </c>
      <c r="BS33" t="str">
        <f>HLOOKUP(BS34,$BJ$25:$BM$36,A33+3,FALSE)</f>
        <v>00</v>
      </c>
      <c r="BT33" s="17" t="str">
        <f t="shared" si="51"/>
        <v>1</v>
      </c>
    </row>
    <row r="34" spans="1:72" x14ac:dyDescent="0.15">
      <c r="A34">
        <f t="shared" si="37"/>
        <v>7</v>
      </c>
      <c r="B34" t="str">
        <f t="shared" si="38"/>
        <v>01</v>
      </c>
      <c r="C34" s="2">
        <v>0</v>
      </c>
      <c r="D34" s="6" t="str">
        <f>VLOOKUP(B34,$B$18:$F$21,IF(C34=0,4,5))</f>
        <v>01</v>
      </c>
      <c r="E34" s="18" t="s">
        <v>3</v>
      </c>
      <c r="F34" t="str">
        <f t="shared" si="0"/>
        <v>00</v>
      </c>
      <c r="G34" s="1" t="s">
        <v>11</v>
      </c>
      <c r="H34" t="s">
        <v>13</v>
      </c>
      <c r="I34" t="s">
        <v>13</v>
      </c>
      <c r="J34" s="1" t="s">
        <v>13</v>
      </c>
      <c r="K34" s="1" t="s">
        <v>13</v>
      </c>
      <c r="L34" s="1" t="s">
        <v>9</v>
      </c>
      <c r="M34" s="1" t="s">
        <v>11</v>
      </c>
      <c r="N34" s="1" t="s">
        <v>10</v>
      </c>
      <c r="O34" s="1" t="s">
        <v>14</v>
      </c>
      <c r="P34" s="1" t="s">
        <v>13</v>
      </c>
      <c r="Q34" t="s">
        <v>13</v>
      </c>
      <c r="R34" t="s">
        <v>13</v>
      </c>
      <c r="S34" t="s">
        <v>13</v>
      </c>
      <c r="T34" s="1" t="s">
        <v>15</v>
      </c>
      <c r="U34" s="1" t="s">
        <v>12</v>
      </c>
      <c r="V34" s="1" t="str">
        <f t="shared" si="1"/>
        <v>00</v>
      </c>
      <c r="W34" s="1" t="str">
        <f t="shared" si="2"/>
        <v>11</v>
      </c>
      <c r="X34" s="1" t="str">
        <f t="shared" si="3"/>
        <v>-</v>
      </c>
      <c r="Y34" s="1" t="str">
        <f t="shared" si="4"/>
        <v>-</v>
      </c>
      <c r="Z34" s="1" t="str">
        <f t="shared" si="5"/>
        <v>-</v>
      </c>
      <c r="AA34" s="1" t="str">
        <f t="shared" si="6"/>
        <v>-</v>
      </c>
      <c r="AB34" s="1" t="str">
        <f t="shared" si="7"/>
        <v>11</v>
      </c>
      <c r="AC34" s="1" t="str">
        <f t="shared" si="8"/>
        <v>00</v>
      </c>
      <c r="AD34" s="1" t="str">
        <f t="shared" si="9"/>
        <v>01</v>
      </c>
      <c r="AE34" s="1" t="str">
        <f t="shared" si="10"/>
        <v>10</v>
      </c>
      <c r="AF34" s="1" t="str">
        <f t="shared" si="11"/>
        <v>-</v>
      </c>
      <c r="AG34" s="1" t="str">
        <f t="shared" si="12"/>
        <v>-</v>
      </c>
      <c r="AH34" s="1" t="str">
        <f t="shared" si="13"/>
        <v>-</v>
      </c>
      <c r="AI34" s="1" t="str">
        <f t="shared" si="14"/>
        <v>-</v>
      </c>
      <c r="AJ34" s="1" t="str">
        <f t="shared" si="15"/>
        <v>10</v>
      </c>
      <c r="AK34" s="1" t="str">
        <f t="shared" si="16"/>
        <v>01</v>
      </c>
      <c r="AL34" s="1">
        <f t="shared" si="17"/>
        <v>1</v>
      </c>
      <c r="AM34" s="1">
        <f t="shared" si="18"/>
        <v>1</v>
      </c>
      <c r="AN34" s="1">
        <f t="shared" si="19"/>
        <v>100</v>
      </c>
      <c r="AO34" s="1">
        <f t="shared" si="20"/>
        <v>100</v>
      </c>
      <c r="AP34" s="1">
        <f t="shared" si="21"/>
        <v>100</v>
      </c>
      <c r="AQ34" s="1">
        <f t="shared" si="22"/>
        <v>100</v>
      </c>
      <c r="AR34" s="1">
        <f t="shared" si="23"/>
        <v>1</v>
      </c>
      <c r="AS34" s="1">
        <f t="shared" si="24"/>
        <v>1</v>
      </c>
      <c r="AT34" s="1">
        <f t="shared" si="25"/>
        <v>0</v>
      </c>
      <c r="AU34" s="1">
        <f t="shared" si="26"/>
        <v>2</v>
      </c>
      <c r="AV34" s="1">
        <f t="shared" si="27"/>
        <v>100</v>
      </c>
      <c r="AW34" s="1">
        <f t="shared" si="28"/>
        <v>100</v>
      </c>
      <c r="AX34" s="1">
        <f t="shared" si="29"/>
        <v>100</v>
      </c>
      <c r="AY34" s="1">
        <f t="shared" si="30"/>
        <v>100</v>
      </c>
      <c r="AZ34" s="1">
        <f t="shared" si="31"/>
        <v>2</v>
      </c>
      <c r="BA34" s="1">
        <f t="shared" si="32"/>
        <v>0</v>
      </c>
      <c r="BB34">
        <f t="shared" si="39"/>
        <v>1</v>
      </c>
      <c r="BC34">
        <f t="shared" si="40"/>
        <v>1</v>
      </c>
      <c r="BD34">
        <f t="shared" si="41"/>
        <v>0</v>
      </c>
      <c r="BE34">
        <f t="shared" si="42"/>
        <v>0</v>
      </c>
      <c r="BF34">
        <f t="shared" si="43"/>
        <v>1</v>
      </c>
      <c r="BG34">
        <f t="shared" si="44"/>
        <v>3</v>
      </c>
      <c r="BH34">
        <f t="shared" si="45"/>
        <v>1</v>
      </c>
      <c r="BI34">
        <f t="shared" si="46"/>
        <v>4</v>
      </c>
      <c r="BJ34" t="str">
        <f t="shared" si="47"/>
        <v>00</v>
      </c>
      <c r="BK34" t="str">
        <f t="shared" si="48"/>
        <v>00</v>
      </c>
      <c r="BL34" t="str">
        <f t="shared" si="49"/>
        <v>01</v>
      </c>
      <c r="BM34" t="str">
        <f t="shared" si="50"/>
        <v>11</v>
      </c>
      <c r="BN34">
        <f t="shared" si="33"/>
        <v>4</v>
      </c>
      <c r="BO34">
        <f t="shared" si="34"/>
        <v>4</v>
      </c>
      <c r="BP34">
        <f t="shared" si="35"/>
        <v>0</v>
      </c>
      <c r="BQ34">
        <f t="shared" si="36"/>
        <v>4</v>
      </c>
      <c r="BS34" t="str">
        <f>HLOOKUP(BS35,$BJ$25:$BM$36,A34+3,FALSE)</f>
        <v>01</v>
      </c>
      <c r="BT34" s="17" t="str">
        <f t="shared" si="51"/>
        <v>0</v>
      </c>
    </row>
    <row r="35" spans="1:72" x14ac:dyDescent="0.15">
      <c r="A35">
        <f t="shared" si="37"/>
        <v>8</v>
      </c>
      <c r="B35" t="str">
        <f t="shared" si="38"/>
        <v>10</v>
      </c>
      <c r="C35" s="2">
        <v>0</v>
      </c>
      <c r="D35" s="6" t="str">
        <f>VLOOKUP(B35,$B$18:$F$21,IF(C35=0,4,5))</f>
        <v>11</v>
      </c>
      <c r="E35" s="18" t="s">
        <v>4</v>
      </c>
      <c r="F35" t="str">
        <f t="shared" si="0"/>
        <v>00</v>
      </c>
      <c r="G35" s="1" t="s">
        <v>11</v>
      </c>
      <c r="H35" t="s">
        <v>13</v>
      </c>
      <c r="I35" t="s">
        <v>13</v>
      </c>
      <c r="J35" s="1" t="s">
        <v>13</v>
      </c>
      <c r="K35" s="1" t="s">
        <v>13</v>
      </c>
      <c r="L35" s="1" t="s">
        <v>9</v>
      </c>
      <c r="M35" s="1" t="s">
        <v>11</v>
      </c>
      <c r="N35" s="1" t="s">
        <v>10</v>
      </c>
      <c r="O35" s="1" t="s">
        <v>14</v>
      </c>
      <c r="P35" s="1" t="s">
        <v>13</v>
      </c>
      <c r="Q35" t="s">
        <v>13</v>
      </c>
      <c r="R35" t="s">
        <v>13</v>
      </c>
      <c r="S35" t="s">
        <v>13</v>
      </c>
      <c r="T35" s="1" t="s">
        <v>15</v>
      </c>
      <c r="U35" s="1" t="s">
        <v>12</v>
      </c>
      <c r="V35" s="1" t="str">
        <f t="shared" si="1"/>
        <v>00</v>
      </c>
      <c r="W35" s="1" t="str">
        <f t="shared" si="2"/>
        <v>11</v>
      </c>
      <c r="X35" s="1" t="str">
        <f t="shared" si="3"/>
        <v>-</v>
      </c>
      <c r="Y35" s="1" t="str">
        <f t="shared" si="4"/>
        <v>-</v>
      </c>
      <c r="Z35" s="1" t="str">
        <f t="shared" si="5"/>
        <v>-</v>
      </c>
      <c r="AA35" s="1" t="str">
        <f t="shared" si="6"/>
        <v>-</v>
      </c>
      <c r="AB35" s="1" t="str">
        <f t="shared" si="7"/>
        <v>11</v>
      </c>
      <c r="AC35" s="1" t="str">
        <f t="shared" si="8"/>
        <v>00</v>
      </c>
      <c r="AD35" s="1" t="str">
        <f t="shared" si="9"/>
        <v>01</v>
      </c>
      <c r="AE35" s="1" t="str">
        <f t="shared" si="10"/>
        <v>10</v>
      </c>
      <c r="AF35" s="1" t="str">
        <f t="shared" si="11"/>
        <v>-</v>
      </c>
      <c r="AG35" s="1" t="str">
        <f t="shared" si="12"/>
        <v>-</v>
      </c>
      <c r="AH35" s="1" t="str">
        <f t="shared" si="13"/>
        <v>-</v>
      </c>
      <c r="AI35" s="1" t="str">
        <f t="shared" si="14"/>
        <v>-</v>
      </c>
      <c r="AJ35" s="1" t="str">
        <f t="shared" si="15"/>
        <v>10</v>
      </c>
      <c r="AK35" s="1" t="str">
        <f t="shared" si="16"/>
        <v>01</v>
      </c>
      <c r="AL35" s="1">
        <f t="shared" si="17"/>
        <v>2</v>
      </c>
      <c r="AM35" s="1">
        <f t="shared" si="18"/>
        <v>0</v>
      </c>
      <c r="AN35" s="1">
        <f t="shared" si="19"/>
        <v>100</v>
      </c>
      <c r="AO35" s="1">
        <f t="shared" si="20"/>
        <v>100</v>
      </c>
      <c r="AP35" s="1">
        <f t="shared" si="21"/>
        <v>100</v>
      </c>
      <c r="AQ35" s="1">
        <f t="shared" si="22"/>
        <v>100</v>
      </c>
      <c r="AR35" s="1">
        <f t="shared" si="23"/>
        <v>0</v>
      </c>
      <c r="AS35" s="1">
        <f t="shared" si="24"/>
        <v>2</v>
      </c>
      <c r="AT35" s="1">
        <f t="shared" si="25"/>
        <v>1</v>
      </c>
      <c r="AU35" s="1">
        <f t="shared" si="26"/>
        <v>1</v>
      </c>
      <c r="AV35" s="1">
        <f t="shared" si="27"/>
        <v>100</v>
      </c>
      <c r="AW35" s="1">
        <f t="shared" si="28"/>
        <v>100</v>
      </c>
      <c r="AX35" s="1">
        <f t="shared" si="29"/>
        <v>100</v>
      </c>
      <c r="AY35" s="1">
        <f t="shared" si="30"/>
        <v>100</v>
      </c>
      <c r="AZ35" s="1">
        <f t="shared" si="31"/>
        <v>1</v>
      </c>
      <c r="BA35" s="1">
        <f t="shared" si="32"/>
        <v>1</v>
      </c>
      <c r="BB35">
        <f t="shared" si="39"/>
        <v>0</v>
      </c>
      <c r="BC35">
        <f t="shared" si="40"/>
        <v>0</v>
      </c>
      <c r="BD35">
        <f t="shared" si="41"/>
        <v>1</v>
      </c>
      <c r="BE35">
        <f t="shared" si="42"/>
        <v>1</v>
      </c>
      <c r="BF35">
        <f t="shared" si="43"/>
        <v>2</v>
      </c>
      <c r="BG35">
        <f t="shared" si="44"/>
        <v>3</v>
      </c>
      <c r="BH35">
        <f t="shared" si="45"/>
        <v>1</v>
      </c>
      <c r="BI35">
        <f t="shared" si="46"/>
        <v>3</v>
      </c>
      <c r="BJ35" t="str">
        <f t="shared" si="47"/>
        <v>10</v>
      </c>
      <c r="BK35" t="str">
        <f t="shared" si="48"/>
        <v>00</v>
      </c>
      <c r="BL35" t="str">
        <f t="shared" si="49"/>
        <v>01</v>
      </c>
      <c r="BM35" t="str">
        <f t="shared" si="50"/>
        <v>01</v>
      </c>
      <c r="BN35">
        <f t="shared" si="33"/>
        <v>0</v>
      </c>
      <c r="BO35">
        <f t="shared" si="34"/>
        <v>4</v>
      </c>
      <c r="BP35">
        <f t="shared" si="35"/>
        <v>5</v>
      </c>
      <c r="BQ35">
        <f t="shared" si="36"/>
        <v>5</v>
      </c>
      <c r="BS35" t="str">
        <f>HLOOKUP(BS36,$BJ$25:$BM$36,A35+3,FALSE)</f>
        <v>10</v>
      </c>
      <c r="BT35" s="17" t="str">
        <f t="shared" si="51"/>
        <v>0</v>
      </c>
    </row>
    <row r="36" spans="1:72" x14ac:dyDescent="0.15">
      <c r="A36">
        <f t="shared" si="37"/>
        <v>9</v>
      </c>
      <c r="B36" t="str">
        <f t="shared" si="38"/>
        <v>00</v>
      </c>
      <c r="C36" s="2">
        <v>0</v>
      </c>
      <c r="D36" s="6" t="str">
        <f>VLOOKUP(B36,$B$18:$F$21,IF(C36=0,4,5))</f>
        <v>00</v>
      </c>
      <c r="E36" s="18" t="s">
        <v>29</v>
      </c>
      <c r="F36" t="str">
        <f t="shared" si="0"/>
        <v>00</v>
      </c>
      <c r="G36" s="1" t="s">
        <v>11</v>
      </c>
      <c r="H36" t="s">
        <v>13</v>
      </c>
      <c r="I36" t="s">
        <v>13</v>
      </c>
      <c r="J36" s="1" t="s">
        <v>13</v>
      </c>
      <c r="K36" s="1" t="s">
        <v>13</v>
      </c>
      <c r="L36" s="1" t="s">
        <v>9</v>
      </c>
      <c r="M36" s="1" t="s">
        <v>11</v>
      </c>
      <c r="N36" s="1" t="s">
        <v>10</v>
      </c>
      <c r="O36" s="1" t="s">
        <v>14</v>
      </c>
      <c r="P36" s="1" t="s">
        <v>13</v>
      </c>
      <c r="Q36" t="s">
        <v>13</v>
      </c>
      <c r="R36" t="s">
        <v>13</v>
      </c>
      <c r="S36" t="s">
        <v>13</v>
      </c>
      <c r="T36" s="1" t="s">
        <v>15</v>
      </c>
      <c r="U36" s="1" t="s">
        <v>12</v>
      </c>
      <c r="V36" s="1" t="str">
        <f t="shared" si="1"/>
        <v>00</v>
      </c>
      <c r="W36" s="1" t="str">
        <f t="shared" si="2"/>
        <v>11</v>
      </c>
      <c r="X36" s="1" t="str">
        <f t="shared" si="3"/>
        <v>-</v>
      </c>
      <c r="Y36" s="1" t="str">
        <f t="shared" si="4"/>
        <v>-</v>
      </c>
      <c r="Z36" s="1" t="str">
        <f t="shared" si="5"/>
        <v>-</v>
      </c>
      <c r="AA36" s="1" t="str">
        <f t="shared" si="6"/>
        <v>-</v>
      </c>
      <c r="AB36" s="1" t="str">
        <f t="shared" si="7"/>
        <v>11</v>
      </c>
      <c r="AC36" s="1" t="str">
        <f t="shared" si="8"/>
        <v>00</v>
      </c>
      <c r="AD36" s="1" t="str">
        <f t="shared" si="9"/>
        <v>01</v>
      </c>
      <c r="AE36" s="1" t="str">
        <f t="shared" si="10"/>
        <v>10</v>
      </c>
      <c r="AF36" s="1" t="str">
        <f t="shared" si="11"/>
        <v>-</v>
      </c>
      <c r="AG36" s="1" t="str">
        <f t="shared" si="12"/>
        <v>-</v>
      </c>
      <c r="AH36" s="1" t="str">
        <f t="shared" si="13"/>
        <v>-</v>
      </c>
      <c r="AI36" s="1" t="str">
        <f t="shared" si="14"/>
        <v>-</v>
      </c>
      <c r="AJ36" s="1" t="str">
        <f t="shared" si="15"/>
        <v>10</v>
      </c>
      <c r="AK36" s="1" t="str">
        <f t="shared" si="16"/>
        <v>01</v>
      </c>
      <c r="AL36" s="1">
        <f t="shared" si="17"/>
        <v>0</v>
      </c>
      <c r="AM36" s="1">
        <f t="shared" si="18"/>
        <v>2</v>
      </c>
      <c r="AN36" s="1">
        <f t="shared" si="19"/>
        <v>100</v>
      </c>
      <c r="AO36" s="1">
        <f t="shared" si="20"/>
        <v>100</v>
      </c>
      <c r="AP36" s="1">
        <f t="shared" si="21"/>
        <v>100</v>
      </c>
      <c r="AQ36" s="1">
        <f t="shared" si="22"/>
        <v>100</v>
      </c>
      <c r="AR36" s="1">
        <f t="shared" si="23"/>
        <v>2</v>
      </c>
      <c r="AS36" s="1">
        <f t="shared" si="24"/>
        <v>0</v>
      </c>
      <c r="AT36" s="1">
        <f t="shared" si="25"/>
        <v>1</v>
      </c>
      <c r="AU36" s="1">
        <f t="shared" si="26"/>
        <v>1</v>
      </c>
      <c r="AV36" s="1">
        <f t="shared" si="27"/>
        <v>100</v>
      </c>
      <c r="AW36" s="1">
        <f t="shared" si="28"/>
        <v>100</v>
      </c>
      <c r="AX36" s="1">
        <f t="shared" si="29"/>
        <v>100</v>
      </c>
      <c r="AY36" s="1">
        <f t="shared" si="30"/>
        <v>100</v>
      </c>
      <c r="AZ36" s="1">
        <f t="shared" si="31"/>
        <v>1</v>
      </c>
      <c r="BA36" s="1">
        <f t="shared" si="32"/>
        <v>1</v>
      </c>
      <c r="BB36">
        <f t="shared" si="39"/>
        <v>0</v>
      </c>
      <c r="BC36">
        <f t="shared" si="40"/>
        <v>0</v>
      </c>
      <c r="BD36">
        <f t="shared" si="41"/>
        <v>1</v>
      </c>
      <c r="BE36">
        <f t="shared" si="42"/>
        <v>1</v>
      </c>
      <c r="BF36">
        <f t="shared" si="43"/>
        <v>1</v>
      </c>
      <c r="BG36">
        <f t="shared" si="44"/>
        <v>4</v>
      </c>
      <c r="BH36">
        <f t="shared" si="45"/>
        <v>1</v>
      </c>
      <c r="BI36">
        <f t="shared" si="46"/>
        <v>3</v>
      </c>
      <c r="BJ36" t="str">
        <f t="shared" si="47"/>
        <v>00</v>
      </c>
      <c r="BK36" t="str">
        <f t="shared" si="48"/>
        <v>10</v>
      </c>
      <c r="BL36" t="str">
        <f t="shared" si="49"/>
        <v>01</v>
      </c>
      <c r="BM36" t="str">
        <f t="shared" si="50"/>
        <v>01</v>
      </c>
      <c r="BN36">
        <f t="shared" si="33"/>
        <v>0</v>
      </c>
      <c r="BO36">
        <f t="shared" si="34"/>
        <v>5</v>
      </c>
      <c r="BP36">
        <f t="shared" si="35"/>
        <v>5</v>
      </c>
      <c r="BQ36">
        <f t="shared" si="36"/>
        <v>5</v>
      </c>
      <c r="BS36" s="1" t="s">
        <v>21</v>
      </c>
      <c r="BT36" s="17" t="str">
        <f t="shared" si="51"/>
        <v/>
      </c>
    </row>
  </sheetData>
  <mergeCells count="15">
    <mergeCell ref="E16:F16"/>
    <mergeCell ref="C16:D16"/>
    <mergeCell ref="AL24:BA24"/>
    <mergeCell ref="V24:AK24"/>
    <mergeCell ref="BF23:BI24"/>
    <mergeCell ref="BS23:BS24"/>
    <mergeCell ref="BT23:BT24"/>
    <mergeCell ref="F23:BA23"/>
    <mergeCell ref="B23:B24"/>
    <mergeCell ref="C23:C24"/>
    <mergeCell ref="D23:D24"/>
    <mergeCell ref="E23:E24"/>
    <mergeCell ref="BB23:BE24"/>
    <mergeCell ref="BJ23:BM24"/>
    <mergeCell ref="BN23:BQ2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2016-02-08T09:36:15Z</dcterms:modified>
</cp:coreProperties>
</file>